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https://grupodex.sharepoint.com/sites/grupodexproyectos/Documentos compartidos/POCTEFA 2021-2027/0. Documento de trabajo/Borrador de Programa/Versión final para envío CE/"/>
    </mc:Choice>
  </mc:AlternateContent>
  <xr:revisionPtr revIDLastSave="14" documentId="8_{4C765C64-5A0D-4C3B-AEB0-438AD152B533}" xr6:coauthVersionLast="47" xr6:coauthVersionMax="47" xr10:uidLastSave="{1189D22A-3B6F-4E5D-BA54-72BDC90BD856}"/>
  <bookViews>
    <workbookView xWindow="28680" yWindow="-4920" windowWidth="29040" windowHeight="15720" xr2:uid="{00000000-000D-0000-FFFF-FFFF00000000}"/>
  </bookViews>
  <sheets>
    <sheet name="Din" sheetId="12" r:id="rId1"/>
    <sheet name="Parámetros cálculo indicadores" sheetId="1" r:id="rId2"/>
  </sheets>
  <calcPr calcId="191029"/>
  <pivotCaches>
    <pivotCache cacheId="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 i="1" l="1"/>
  <c r="I42" i="1"/>
  <c r="N42" i="1" s="1"/>
  <c r="I30" i="1"/>
  <c r="N30" i="1" s="1"/>
  <c r="I29" i="1"/>
  <c r="N85" i="1"/>
  <c r="I2" i="1"/>
  <c r="N84" i="1"/>
  <c r="N82" i="1"/>
  <c r="M82" i="1" s="1"/>
  <c r="N81" i="1"/>
  <c r="M81" i="1" s="1"/>
  <c r="N80" i="1"/>
  <c r="M80" i="1" s="1"/>
  <c r="I78" i="1"/>
  <c r="N78" i="1" s="1"/>
  <c r="I75" i="1"/>
  <c r="N75" i="1" s="1"/>
  <c r="M75" i="1" s="1"/>
  <c r="I73" i="1"/>
  <c r="N73" i="1" s="1"/>
  <c r="M73" i="1" s="1"/>
  <c r="I72" i="1"/>
  <c r="N72" i="1" s="1"/>
  <c r="M72" i="1" s="1"/>
  <c r="N40" i="1"/>
  <c r="I39" i="1"/>
  <c r="N39" i="1" s="1"/>
  <c r="M39" i="1" s="1"/>
  <c r="I38" i="1"/>
  <c r="N38" i="1" s="1"/>
  <c r="M38" i="1" s="1"/>
  <c r="I36" i="1"/>
  <c r="N36" i="1" s="1"/>
  <c r="M36" i="1" s="1"/>
  <c r="I35" i="1"/>
  <c r="N35" i="1" s="1"/>
  <c r="M35" i="1" s="1"/>
  <c r="I32" i="1"/>
  <c r="N32" i="1" s="1"/>
  <c r="M32" i="1" s="1"/>
  <c r="I26" i="1"/>
  <c r="N26" i="1" s="1"/>
  <c r="M26" i="1" s="1"/>
  <c r="I25" i="1"/>
  <c r="N25" i="1" s="1"/>
  <c r="I17" i="1"/>
  <c r="M17" i="1" s="1"/>
  <c r="I18" i="1"/>
  <c r="M18" i="1" s="1"/>
  <c r="I9" i="1"/>
  <c r="M9" i="1" s="1"/>
  <c r="I10" i="1"/>
  <c r="M10" i="1" s="1"/>
  <c r="I4" i="1"/>
  <c r="I3" i="1"/>
  <c r="I88" i="1"/>
  <c r="N88" i="1" s="1"/>
  <c r="I68" i="1"/>
  <c r="N68" i="1" s="1"/>
  <c r="N58" i="1"/>
  <c r="I45" i="1"/>
  <c r="N45" i="1" s="1"/>
  <c r="I46" i="1"/>
  <c r="N46" i="1" s="1"/>
  <c r="N13" i="1"/>
  <c r="N6" i="1"/>
  <c r="N7" i="1"/>
  <c r="N14" i="1"/>
  <c r="N15" i="1"/>
  <c r="N20" i="1"/>
  <c r="N21" i="1"/>
  <c r="N50" i="1"/>
  <c r="N51" i="1"/>
  <c r="N49" i="1"/>
  <c r="M49" i="1" s="1"/>
  <c r="N52" i="1"/>
  <c r="N56" i="1"/>
  <c r="N57" i="1"/>
  <c r="N62" i="1"/>
  <c r="N64" i="1"/>
  <c r="N60" i="1"/>
  <c r="M60" i="1" s="1"/>
  <c r="N63" i="1"/>
  <c r="N70" i="1"/>
  <c r="N69" i="1"/>
  <c r="N74" i="1"/>
  <c r="M74" i="1" s="1"/>
  <c r="N77" i="1"/>
  <c r="N87" i="1"/>
  <c r="M87" i="1" s="1"/>
  <c r="N89" i="1"/>
  <c r="N93" i="1"/>
  <c r="N92" i="1"/>
  <c r="N71" i="1" l="1"/>
  <c r="N34" i="1"/>
  <c r="M4" i="1"/>
  <c r="M25" i="1"/>
  <c r="N83" i="1"/>
  <c r="I90" i="1"/>
  <c r="N90" i="1" s="1"/>
  <c r="M90" i="1" s="1"/>
  <c r="I65" i="1" l="1"/>
  <c r="N65" i="1" s="1"/>
  <c r="M65" i="1" s="1"/>
  <c r="I61" i="1"/>
  <c r="N61" i="1" s="1"/>
  <c r="M61" i="1" s="1"/>
  <c r="I34" i="1"/>
  <c r="M34" i="1" s="1"/>
  <c r="I24" i="1"/>
  <c r="N24" i="1" s="1"/>
  <c r="M24" i="1" l="1"/>
  <c r="N29" i="1"/>
  <c r="I67" i="1"/>
  <c r="N67" i="1" s="1"/>
  <c r="M67" i="1" s="1"/>
  <c r="I91" i="1"/>
  <c r="N91" i="1" s="1"/>
  <c r="M91" i="1" s="1"/>
  <c r="I86" i="1"/>
  <c r="N86" i="1" s="1"/>
  <c r="M86" i="1" s="1"/>
  <c r="M71" i="1"/>
  <c r="I66" i="1"/>
  <c r="N66" i="1" s="1"/>
  <c r="M66" i="1" s="1"/>
  <c r="I59" i="1"/>
  <c r="N59" i="1" s="1"/>
  <c r="M59" i="1" s="1"/>
  <c r="I54" i="1"/>
  <c r="N54" i="1" s="1"/>
  <c r="M54" i="1" s="1"/>
  <c r="I55" i="1"/>
  <c r="N55" i="1" s="1"/>
  <c r="M55" i="1" s="1"/>
  <c r="I53" i="1"/>
  <c r="N53" i="1" s="1"/>
  <c r="M53" i="1" s="1"/>
  <c r="I48" i="1"/>
  <c r="N48" i="1" s="1"/>
  <c r="M48" i="1" s="1"/>
  <c r="I47" i="1"/>
  <c r="N47" i="1" s="1"/>
  <c r="M47" i="1" s="1"/>
  <c r="I43" i="1"/>
  <c r="N43" i="1" s="1"/>
  <c r="M43" i="1" s="1"/>
  <c r="I44" i="1"/>
  <c r="N44" i="1" s="1"/>
  <c r="M44" i="1" s="1"/>
  <c r="I37" i="1"/>
  <c r="N37" i="1" s="1"/>
  <c r="M37" i="1" l="1"/>
  <c r="N41" i="1"/>
  <c r="N27" i="1"/>
  <c r="I31" i="1"/>
  <c r="N31" i="1" s="1"/>
  <c r="M31" i="1" l="1"/>
  <c r="N33" i="1"/>
  <c r="I23" i="1"/>
  <c r="N23" i="1" s="1"/>
  <c r="M23" i="1" s="1"/>
  <c r="N28" i="1"/>
  <c r="I22" i="1"/>
  <c r="N22" i="1" s="1"/>
  <c r="M22" i="1" s="1"/>
  <c r="I19" i="1"/>
  <c r="N19" i="1" s="1"/>
  <c r="M19" i="1" s="1"/>
  <c r="I16" i="1"/>
  <c r="N16" i="1" s="1"/>
  <c r="M16" i="1" s="1"/>
  <c r="I12" i="1"/>
  <c r="N12" i="1" s="1"/>
  <c r="M12" i="1" s="1"/>
  <c r="I11" i="1"/>
  <c r="N11" i="1" s="1"/>
  <c r="M11" i="1" s="1"/>
  <c r="I8" i="1"/>
  <c r="N8" i="1" s="1"/>
  <c r="M8" i="1" s="1"/>
  <c r="I5" i="1"/>
  <c r="N5" i="1" s="1"/>
  <c r="M5" i="1" s="1"/>
  <c r="N2" i="1"/>
  <c r="M2" i="1" s="1"/>
</calcChain>
</file>

<file path=xl/sharedStrings.xml><?xml version="1.0" encoding="utf-8"?>
<sst xmlns="http://schemas.openxmlformats.org/spreadsheetml/2006/main" count="752" uniqueCount="160">
  <si>
    <t>P1.</t>
  </si>
  <si>
    <t>P2.</t>
  </si>
  <si>
    <t>P5.</t>
  </si>
  <si>
    <t>P6.</t>
  </si>
  <si>
    <t>JACOB ACCESS, ALBERGUE DE MARTILLUÉ, SAREA</t>
  </si>
  <si>
    <t>N/A</t>
  </si>
  <si>
    <t>LANALAND Y HEALTH LSR.</t>
  </si>
  <si>
    <t>PIXIL</t>
  </si>
  <si>
    <t>TRAMPOLINE</t>
  </si>
  <si>
    <t>Ejemplos de proyectos: OPCC y sus proyectos satélite. PYRMOVE y POCRISC.</t>
  </si>
  <si>
    <t>NUTRIA</t>
  </si>
  <si>
    <t>REVALPET, PLASTICOPYR</t>
  </si>
  <si>
    <t>PYREMPFOR, Mestrès, PYRPASTUM, COOPWOOD, TRAMPOLINE</t>
  </si>
  <si>
    <t>Acciones de los beneficiarios en KINTOAN BARNA (parte de los GP), COOP'ART</t>
  </si>
  <si>
    <r>
      <t xml:space="preserve">Crear un espacio común de conocimiento e innovación, impulsando la transformación digital y el crecimiento sostenible. </t>
    </r>
    <r>
      <rPr>
        <sz val="11"/>
        <color theme="4"/>
        <rFont val="Calibri"/>
        <family val="2"/>
        <scheme val="minor"/>
      </rPr>
      <t>Création d'un espace commun de la connaissance et de l'innovation, favorisant la transformation numérique et la croissance durable</t>
    </r>
  </si>
  <si>
    <r>
      <t xml:space="preserve">Construir un espacio transfronterizo inclusivo y socialmente más integrado. </t>
    </r>
    <r>
      <rPr>
        <sz val="11"/>
        <color theme="4"/>
        <rFont val="Calibri"/>
        <family val="2"/>
        <scheme val="minor"/>
      </rPr>
      <t xml:space="preserve">Construire un espace transfrontalier plus intégré et plus inclusif sur le plan social </t>
    </r>
  </si>
  <si>
    <r>
      <t xml:space="preserve">Facilitar el acceso al empleo y a la formación de calidad en el espacio transfronterizo. </t>
    </r>
    <r>
      <rPr>
        <sz val="11"/>
        <color theme="4"/>
        <rFont val="Calibri"/>
        <family val="2"/>
        <scheme val="minor"/>
      </rPr>
      <t xml:space="preserve">Faciliter l'accès à l'emploi et à une formation de qualité dans la zone transfrontalière </t>
    </r>
  </si>
  <si>
    <r>
      <t xml:space="preserve">Hacia un espacio transfronterizo más integrado. </t>
    </r>
    <r>
      <rPr>
        <sz val="11"/>
        <color theme="4"/>
        <rFont val="Calibri"/>
        <family val="2"/>
        <scheme val="minor"/>
      </rPr>
      <t xml:space="preserve">Vers une zone transfrontalière plus intégrée </t>
    </r>
  </si>
  <si>
    <r>
      <t xml:space="preserve">Impulsar el territorio transfronterizo como destino turístico sostenible, desarrollar la cultura y el patrimonio común, y fomentar la actividad y capacidad de sus agentes. </t>
    </r>
    <r>
      <rPr>
        <sz val="11"/>
        <color theme="4"/>
        <rFont val="Calibri"/>
        <family val="2"/>
        <scheme val="minor"/>
      </rPr>
      <t>Développer le territoire transfrontalier comme destination touristique durable, valoriser la culture et le patrimoine communs et promouvoir l'activité et la capacité de ses acteurs</t>
    </r>
  </si>
  <si>
    <r>
      <t xml:space="preserve">Vertebrar territorial, social y económicamente el espacio transfronterizo. </t>
    </r>
    <r>
      <rPr>
        <sz val="11"/>
        <color theme="4"/>
        <rFont val="Calibri"/>
        <family val="2"/>
        <scheme val="minor"/>
      </rPr>
      <t xml:space="preserve">Intégration territoriale, sociale et économique de la zone transfrontalière </t>
    </r>
  </si>
  <si>
    <r>
      <t xml:space="preserve">(i) Desarrollar y mejorar las capacidades de investigación e innovación y la adopción de tecnologías avanzadas. </t>
    </r>
    <r>
      <rPr>
        <sz val="11"/>
        <color theme="4"/>
        <rFont val="Calibri"/>
        <family val="2"/>
        <scheme val="minor"/>
      </rPr>
      <t>(i) En développant et en améliorant les capacités de recherche et d’innovation ainsi que l’utilisation des technologies de pointe</t>
    </r>
  </si>
  <si>
    <r>
      <t xml:space="preserve">(ii) Aprovechamiento de las ventajas de la digitalización para los ciudadanos, las empresas, las organizaciones de investigación y las administraciones públicas. </t>
    </r>
    <r>
      <rPr>
        <sz val="11"/>
        <color theme="4"/>
        <rFont val="Calibri"/>
        <family val="2"/>
        <scheme val="minor"/>
      </rPr>
      <t>(ii) Tirer parti des avantages de la numérisation au bénéfice des citoyens, des entreprises, les organismes de recherche et des pouvoirs publics</t>
    </r>
  </si>
  <si>
    <r>
      <t xml:space="preserve">(iii) Refuerzo del crecimiento sostenible y la competitividad de las pymes y la creación de empleo en estas, también mediante inversiones productivas. </t>
    </r>
    <r>
      <rPr>
        <sz val="11"/>
        <color theme="4"/>
        <rFont val="Calibri"/>
        <family val="2"/>
        <scheme val="minor"/>
      </rPr>
      <t>(iii) En renforçant la croissance durable et la compétitivité des PME et la création d’emplois dans les PME, y compris par des investissements productifs</t>
    </r>
  </si>
  <si>
    <r>
      <t xml:space="preserve">(iv) Fomento de la adaptación al cambio climático, la prevención del riesgo de catástrofes y la resiliencia, teniendo en cuenta los enfoques basados en los ecosistemas. </t>
    </r>
    <r>
      <rPr>
        <sz val="11"/>
        <color theme="4"/>
        <rFont val="Calibri"/>
        <family val="2"/>
        <scheme val="minor"/>
      </rPr>
      <t>(iv) En favorisant l’adaptation au changement climatique, la prévention des risques de catastrophe et la résilience, en tenant compte des approches fondées sur les écosystèmes</t>
    </r>
  </si>
  <si>
    <t xml:space="preserve">(v) Fomento del acceso al agua y de una gestión hídrica sostenible. (v) En favorisant l’accès à l’eau et une gestion durable de l’eau </t>
  </si>
  <si>
    <r>
      <t xml:space="preserve">(v) Fomento del acceso al agua y de una gestión hídrica sostenible. </t>
    </r>
    <r>
      <rPr>
        <sz val="11"/>
        <color theme="4"/>
        <rFont val="Calibri"/>
        <family val="2"/>
        <scheme val="minor"/>
      </rPr>
      <t xml:space="preserve">(v) En favorisant l’accès à l’eau et une gestion durable de l’eau </t>
    </r>
  </si>
  <si>
    <r>
      <t xml:space="preserve">(vi) Fomento de la transición hacia una economía circular y eficiente en el uso de recursos. </t>
    </r>
    <r>
      <rPr>
        <sz val="11"/>
        <color theme="4"/>
        <rFont val="Calibri"/>
        <family val="2"/>
        <scheme val="minor"/>
      </rPr>
      <t xml:space="preserve">(vi) En favorisant la transition vers une économie circulaire et efficace dans l’utilisation des ressources </t>
    </r>
  </si>
  <si>
    <r>
      <t xml:space="preserve">(vii) Fomento de la protección y la conservación de la naturaleza, la biodiversidad y las infraestructuras ecológicas (en lo sucesivo “infraestructuras verdes”), también en las zonas urbanas, y la reducción de toda forma de contaminación. </t>
    </r>
    <r>
      <rPr>
        <sz val="11"/>
        <color theme="4"/>
        <rFont val="Calibri"/>
        <family val="2"/>
        <scheme val="minor"/>
      </rPr>
      <t>(vii) En améliorant la protection et la préservation de la nature et de la biodiversité et en renforçant les infrastructures vertes, en particulier en milieu urbain, ainsi qu’en réduisant toutes les formes de pollution</t>
    </r>
  </si>
  <si>
    <r>
      <t xml:space="preserve">(i) Mejora de la eficacia y el carácter inclusivo de los mercados de trabajo y el acceso al empleo de calidad, mediante el desarrollo de las infraestructuras sociales y la promoción de la economía social. </t>
    </r>
    <r>
      <rPr>
        <sz val="11"/>
        <color theme="4"/>
        <rFont val="Calibri"/>
        <family val="2"/>
        <scheme val="minor"/>
      </rPr>
      <t>(i) En améliorant l’efficacité et le caractère inclusif des marchés du travail ainsi que l’accès à un emploi de qualité grâce au développement des infrastructures en matière sociale et à la promotion de l’économie sociale</t>
    </r>
  </si>
  <si>
    <r>
      <t xml:space="preserve">(ii)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t>
    </r>
    <r>
      <rPr>
        <sz val="11"/>
        <color theme="4"/>
        <rFont val="Calibri"/>
        <family val="2"/>
        <scheme val="minor"/>
      </rPr>
      <t>(ii)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t>
    </r>
  </si>
  <si>
    <r>
      <t>(iii)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t>
    </r>
    <r>
      <rPr>
        <sz val="11"/>
        <color theme="4"/>
        <rFont val="Calibri"/>
        <family val="2"/>
        <scheme val="minor"/>
      </rPr>
      <t xml:space="preserve">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t>
    </r>
  </si>
  <si>
    <r>
      <t xml:space="preserve">(v) Garantía de la igualdad de acceso a la asistencia sanitaria, reforzando la resiliencia de los sistemas sanitarios, incluida la atención primaria, y fomentando la transición de la asistencia institucional a la asistencia en los ámbitos familiar y local. </t>
    </r>
    <r>
      <rPr>
        <sz val="11"/>
        <color theme="4"/>
        <rFont val="Calibri"/>
        <family val="2"/>
        <scheme val="minor"/>
      </rPr>
      <t>(v) En garantissant l’égalité d’accès aux soins de santé et en favorisant la résilience des systèmes de santé, y compris les soins de santé primaires, ainsi qu’en promouvant le passage d’une prise en charge institutionnelle à une prise en charge familiale ou de proximité</t>
    </r>
  </si>
  <si>
    <r>
      <t xml:space="preserve">(vi) Refuerzo del papel de la cultura y el turismo sostenible en el desarrollo económico, la inclusión social y la innovación social. </t>
    </r>
    <r>
      <rPr>
        <sz val="11"/>
        <color theme="4"/>
        <rFont val="Calibri"/>
        <family val="2"/>
        <scheme val="minor"/>
      </rPr>
      <t>(vi) En renforçant le rôle de la culture et du tourisme durable dans le développement économique, l'inclusion sociale et l'innovation sociale</t>
    </r>
  </si>
  <si>
    <r>
      <t xml:space="preserve">(ii) En las zonas no urbanas, el fomento de un desarrollo local social, económico y medioambiental integrado e inclusivo, la cultura y el patrimonio natural, el turismo sostenible y la seguridad. </t>
    </r>
    <r>
      <rPr>
        <sz val="11"/>
        <color theme="4"/>
        <rFont val="Calibri"/>
        <family val="2"/>
        <scheme val="minor"/>
      </rPr>
      <t>(ii) En encourageant le développement social, économique et environnemental intégré et inclusif, la culture, le patrimoine naturel, le tourisme durable et la sécurité ailleurs que dans les zones urbaines</t>
    </r>
  </si>
  <si>
    <r>
      <t xml:space="preserve">(i) Mejorar la capacidad institucional de las autoridades públicas, en particular las encargadas de administrar un territorio específico, y de las partes interesadas. </t>
    </r>
    <r>
      <rPr>
        <sz val="11"/>
        <color theme="4"/>
        <rFont val="Calibri"/>
        <family val="2"/>
        <scheme val="minor"/>
      </rPr>
      <t>(i) Le renforcement des capacités institutionnelles des pouvoirs publics, en particulier ceux chargés de gérer un territoire spécifique, et des parties prenantes</t>
    </r>
  </si>
  <si>
    <r>
      <t xml:space="preserve">(ii)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t>
    </r>
    <r>
      <rPr>
        <sz val="11"/>
        <color theme="4"/>
        <rFont val="Calibri"/>
        <family val="2"/>
        <scheme val="minor"/>
      </rPr>
      <t>(ii)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t>
    </r>
  </si>
  <si>
    <r>
      <t>Realización.</t>
    </r>
    <r>
      <rPr>
        <sz val="11"/>
        <color theme="4"/>
        <rFont val="Calibri"/>
        <family val="2"/>
        <scheme val="minor"/>
      </rPr>
      <t xml:space="preserve"> Réalisation</t>
    </r>
  </si>
  <si>
    <t>Cod Prioridad. Cod Priorité</t>
  </si>
  <si>
    <t>Prioridad. Priorité</t>
  </si>
  <si>
    <t>Objetivo específico. Objectif Spécifique</t>
  </si>
  <si>
    <t>Tipo de indicador. Type d'indicateur</t>
  </si>
  <si>
    <t>Indicador. Indicateur</t>
  </si>
  <si>
    <t>Unidad de medida. Unité de mesure</t>
  </si>
  <si>
    <r>
      <t xml:space="preserve">Resultado. </t>
    </r>
    <r>
      <rPr>
        <sz val="11"/>
        <color theme="4"/>
        <rFont val="Calibri"/>
        <family val="2"/>
        <scheme val="minor"/>
      </rPr>
      <t>Résultat</t>
    </r>
  </si>
  <si>
    <r>
      <t xml:space="preserve">RCO 01 - Empresas apoyadas (de las cuales: micro, pequeñas, medianas, grandes). </t>
    </r>
    <r>
      <rPr>
        <sz val="11"/>
        <color theme="4"/>
        <rFont val="Calibri"/>
        <family val="2"/>
        <scheme val="minor"/>
      </rPr>
      <t>RCO 01 - Entreprises bénéficiant d’un soutien (dont : micro, petites, moyennes, grandes)</t>
    </r>
  </si>
  <si>
    <r>
      <t xml:space="preserve">Número de empresas, desagregadas en micro, pequeñas, medianas y grandes. </t>
    </r>
    <r>
      <rPr>
        <sz val="11"/>
        <color theme="4"/>
        <rFont val="Calibri"/>
        <family val="2"/>
        <scheme val="minor"/>
      </rPr>
      <t>Nombre de micro-entreprises, petites entreprises, moyennes entreprises et grandes entreprises</t>
    </r>
  </si>
  <si>
    <r>
      <t>RCO 116 - Soluciones desarrolladas conjuntamente.</t>
    </r>
    <r>
      <rPr>
        <sz val="11"/>
        <color theme="4"/>
        <rFont val="Calibri"/>
        <family val="2"/>
        <scheme val="minor"/>
      </rPr>
      <t xml:space="preserve"> RCO 116 – Solutions élaborées conjointement</t>
    </r>
  </si>
  <si>
    <r>
      <t>Número de soluciones.</t>
    </r>
    <r>
      <rPr>
        <sz val="11"/>
        <color theme="4"/>
        <rFont val="Calibri"/>
        <family val="2"/>
        <scheme val="minor"/>
      </rPr>
      <t xml:space="preserve"> Nombre de solutions</t>
    </r>
  </si>
  <si>
    <r>
      <t xml:space="preserve">RCO 121 - Superficie cubierta por medidas de protección contra las catástrofes naturales relacionadas con el clima (distintas de las inundaciones y los incendios forestales). </t>
    </r>
    <r>
      <rPr>
        <sz val="11"/>
        <color theme="4"/>
        <rFont val="Calibri"/>
        <family val="2"/>
        <scheme val="minor"/>
      </rPr>
      <t>RCO 121 - Zone couverte par des mesures de protection contre les catastrophes naturelles liées à des facteurs climatiques (autres que les inondations et les feux de friches)</t>
    </r>
  </si>
  <si>
    <r>
      <t xml:space="preserve">Kilómetros cuadrados. </t>
    </r>
    <r>
      <rPr>
        <sz val="11"/>
        <color theme="4"/>
        <rFont val="Calibri"/>
        <family val="2"/>
        <scheme val="minor"/>
      </rPr>
      <t>Km2</t>
    </r>
  </si>
  <si>
    <r>
      <t xml:space="preserve">RCO 28 - Superficie cubierta por medidas de protección contra incendios forestales. </t>
    </r>
    <r>
      <rPr>
        <sz val="11"/>
        <color theme="4"/>
        <rFont val="Calibri"/>
        <family val="2"/>
        <scheme val="minor"/>
      </rPr>
      <t>RCO 28 – Zone couverte par des mesures de protection contre les feux de friche</t>
    </r>
  </si>
  <si>
    <r>
      <t xml:space="preserve">RCO 14 - Instituciones públicas apoyadas para desarrollar servicios, productos y procesos digitales. </t>
    </r>
    <r>
      <rPr>
        <sz val="11"/>
        <color theme="4"/>
        <rFont val="Calibri"/>
        <family val="2"/>
        <scheme val="minor"/>
      </rPr>
      <t>RCO 14 – Instituts publics bénéficiant d’un soutien pour l’élaboration de services, produits et processus numériques</t>
    </r>
  </si>
  <si>
    <r>
      <t xml:space="preserve">Número de instituciones públicas. </t>
    </r>
    <r>
      <rPr>
        <sz val="11"/>
        <color theme="4"/>
        <rFont val="Calibri"/>
        <family val="2"/>
        <scheme val="minor"/>
      </rPr>
      <t>Nombre d'institutions publiques</t>
    </r>
  </si>
  <si>
    <r>
      <t xml:space="preserve">RCO 75 - Estrategias de desarrollo territorial integrado apoyadas. </t>
    </r>
    <r>
      <rPr>
        <sz val="11"/>
        <color theme="4"/>
        <rFont val="Calibri"/>
        <family val="2"/>
        <scheme val="minor"/>
      </rPr>
      <t>RCO 75 – Stratégies de développement territorial intégré bénéficiant d’un soutien</t>
    </r>
  </si>
  <si>
    <r>
      <t xml:space="preserve">Número de estrategias. </t>
    </r>
    <r>
      <rPr>
        <sz val="11"/>
        <color theme="4"/>
        <rFont val="Calibri"/>
        <family val="2"/>
        <scheme val="minor"/>
      </rPr>
      <t>Nombre de stratégies</t>
    </r>
  </si>
  <si>
    <r>
      <t xml:space="preserve">RCO 83 - Estrategias y planes de acción desarrollados conjuntamente. </t>
    </r>
    <r>
      <rPr>
        <sz val="11"/>
        <color theme="4"/>
        <rFont val="Calibri"/>
        <family val="2"/>
        <scheme val="minor"/>
      </rPr>
      <t>RCO 83 – Stratégies et plans d’action élaborés conjointement</t>
    </r>
  </si>
  <si>
    <r>
      <t xml:space="preserve">Número de estrategias y planes de acción. </t>
    </r>
    <r>
      <rPr>
        <sz val="11"/>
        <color theme="4"/>
        <rFont val="Calibri"/>
        <family val="2"/>
        <scheme val="minor"/>
      </rPr>
      <t>Nombre de stratégies ou plans d'action</t>
    </r>
  </si>
  <si>
    <r>
      <t xml:space="preserve">RCO 86- Acuerdos administrativos o jurídicos conjuntos firmados. </t>
    </r>
    <r>
      <rPr>
        <sz val="11"/>
        <color theme="4"/>
        <rFont val="Calibri"/>
        <family val="2"/>
        <scheme val="minor"/>
      </rPr>
      <t>RCO 86 – Conventions administratives ou juridiques communes signées</t>
    </r>
  </si>
  <si>
    <r>
      <t xml:space="preserve">Número de acuerdos. </t>
    </r>
    <r>
      <rPr>
        <sz val="11"/>
        <color theme="4"/>
        <rFont val="Calibri"/>
        <family val="2"/>
        <scheme val="minor"/>
      </rPr>
      <t>Nombre de conventions</t>
    </r>
  </si>
  <si>
    <r>
      <t xml:space="preserve">RCO 87 – Organizaciones que cooperan a través de las fronteras. </t>
    </r>
    <r>
      <rPr>
        <sz val="11"/>
        <color theme="4"/>
        <rFont val="Calibri"/>
        <family val="2"/>
        <scheme val="minor"/>
      </rPr>
      <t>RCO 87 - Organisations qui coopèrent par-des frontières</t>
    </r>
  </si>
  <si>
    <r>
      <t xml:space="preserve">Número de organizaciones. </t>
    </r>
    <r>
      <rPr>
        <sz val="11"/>
        <color theme="4"/>
        <rFont val="Calibri"/>
        <family val="2"/>
        <scheme val="minor"/>
      </rPr>
      <t>Nombre d'organisations</t>
    </r>
  </si>
  <si>
    <r>
      <t xml:space="preserve">RCR 03 - Pequeñas y medianas empresas (PYMES) que introducen innovaciones en sus productos o procesos. </t>
    </r>
    <r>
      <rPr>
        <sz val="11"/>
        <color theme="4"/>
        <rFont val="Calibri"/>
        <family val="2"/>
        <scheme val="minor"/>
      </rPr>
      <t>RCR 03 - Petites et moyennes entreprises (PME) introduisant des innovations en matière de produit ou de procédé*</t>
    </r>
  </si>
  <si>
    <r>
      <t xml:space="preserve">Número de pequeñas y medianas empresas. </t>
    </r>
    <r>
      <rPr>
        <sz val="11"/>
        <color theme="4"/>
        <rFont val="Calibri"/>
        <family val="2"/>
        <scheme val="minor"/>
      </rPr>
      <t>Nombre de PME</t>
    </r>
  </si>
  <si>
    <r>
      <t xml:space="preserve">RCR 104 - Soluciones adoptadas o ampliadas por las organizaciones. </t>
    </r>
    <r>
      <rPr>
        <sz val="11"/>
        <color theme="4"/>
        <rFont val="Calibri"/>
        <family val="2"/>
        <scheme val="minor"/>
      </rPr>
      <t>RCR 104 - Solutions adoptées ou développées par des organisations</t>
    </r>
  </si>
  <si>
    <r>
      <t xml:space="preserve">Número de soluciones. </t>
    </r>
    <r>
      <rPr>
        <sz val="11"/>
        <color theme="4"/>
        <rFont val="Calibri"/>
        <family val="2"/>
        <scheme val="minor"/>
      </rPr>
      <t>Nombre de solutions</t>
    </r>
  </si>
  <si>
    <r>
      <t xml:space="preserve">RCR 11 - Usuarios de servicios, productos y procesos digitales públicos nuevos y mejorados. </t>
    </r>
    <r>
      <rPr>
        <sz val="11"/>
        <color theme="4"/>
        <rFont val="Calibri"/>
        <family val="2"/>
        <scheme val="minor"/>
      </rPr>
      <t>RCR 11 - Utilisateurs de services, produits et processus numériques publics, nouveaux et réaménagés</t>
    </r>
  </si>
  <si>
    <r>
      <t xml:space="preserve">Número de usuarios. </t>
    </r>
    <r>
      <rPr>
        <sz val="11"/>
        <color theme="4"/>
        <rFont val="Calibri"/>
        <family val="2"/>
        <scheme val="minor"/>
      </rPr>
      <t>Nombre d’utilisateurs</t>
    </r>
  </si>
  <si>
    <r>
      <t xml:space="preserve">RCR 36 - Población beneficiada por las medidas de protección contra incendios forestales. </t>
    </r>
    <r>
      <rPr>
        <sz val="11"/>
        <color theme="4"/>
        <rFont val="Calibri"/>
        <family val="2"/>
        <scheme val="minor"/>
      </rPr>
      <t>RCR 36 - Population bénéficiant de mesures de protection contre les feux de friche</t>
    </r>
  </si>
  <si>
    <r>
      <t xml:space="preserve">Número de personas. </t>
    </r>
    <r>
      <rPr>
        <sz val="11"/>
        <color theme="4"/>
        <rFont val="Calibri"/>
        <family val="2"/>
        <scheme val="minor"/>
      </rPr>
      <t>Nombre de personnes</t>
    </r>
  </si>
  <si>
    <r>
      <t xml:space="preserve">RCR 37 - Población que se beneficia de las medidas de protección contra las catástrofes naturales relacionadas con el clima (distintas de las inundaciones y los incendios forestales). </t>
    </r>
    <r>
      <rPr>
        <sz val="11"/>
        <color theme="4"/>
        <rFont val="Calibri"/>
        <family val="2"/>
        <scheme val="minor"/>
      </rPr>
      <t>RCR 37 - Population bénéficiant de mesures de protection contre les catastrophes naturelles liées à des facteurs climatiques (autres que les inondations et les feux de friches)</t>
    </r>
  </si>
  <si>
    <r>
      <t xml:space="preserve">RCR 79 - Estrategias y planes de acción conjuntos adoptados por las organizaciones. </t>
    </r>
    <r>
      <rPr>
        <sz val="11"/>
        <color theme="4"/>
        <rFont val="Calibri"/>
        <family val="2"/>
        <scheme val="minor"/>
      </rPr>
      <t>RCR 79 - Stratégies et plans d’action communs adoptés par des organisations</t>
    </r>
  </si>
  <si>
    <r>
      <t xml:space="preserve">RCR 83 – Personas cubiertas por acuerdos administrativos o legales conjuntos firmados. </t>
    </r>
    <r>
      <rPr>
        <sz val="11"/>
        <color theme="4"/>
        <rFont val="Calibri"/>
        <family val="2"/>
        <scheme val="minor"/>
      </rPr>
      <t>RCR 83 - Personnes couvertes par des conventions administratives ou juridiques communes signées</t>
    </r>
  </si>
  <si>
    <r>
      <t xml:space="preserve">RCR 84 - Organizaciones que cooperan a través de las fronteras tras las finalización del proyecto. </t>
    </r>
    <r>
      <rPr>
        <sz val="11"/>
        <color theme="4"/>
        <rFont val="Calibri"/>
        <family val="2"/>
        <scheme val="minor"/>
      </rPr>
      <t>RCR 84 - Organisations coopérant par-delà les frontières après la fin d’un projet</t>
    </r>
  </si>
  <si>
    <t>Presupuesto del objetivo específico (FEDER). Budget de l'objectif spécifique (FEDER)</t>
  </si>
  <si>
    <t>Presupuesto medio de los proyectos  que contribuyan a este objetivo específico (FEDER). Budget moyen des projets contribuant à cet objectif spécifique (FEDER)</t>
  </si>
  <si>
    <t>Proyectos esperados que contribuyan a este objetivo específico. Projets attendus qui contribuent à cet objectif spécifique</t>
  </si>
  <si>
    <t>Porcentaje del presupuesto de proyecto dedicado a acciones que contribuyen a este indicador. Pourcentage du budget du projet consacré aux actions contribuant à cet indicateur</t>
  </si>
  <si>
    <t>Importe medio de las acciones que contribuyen a este indicador (FEDER). Montant moyen des actions contribuant à cet indicateur (FEDER)</t>
  </si>
  <si>
    <t>Factor de corrección de resultados (RCR). Facteur de correction des résultats (RCR)</t>
  </si>
  <si>
    <t>Valor intermedio estimado (2024). Valeur intermédiaire estimée (2024)</t>
  </si>
  <si>
    <t>Valor final estimado (2029). Valeur finale estimée (2029)</t>
  </si>
  <si>
    <t>Estimaciones basadas en las evaluaciones del POCTEFA 2014-2020. Estimations basées sur les évaluations du POCTEFA 2014-2020</t>
  </si>
  <si>
    <t>Estimaciones basadas en el sistema de indicadores del POCTEFA 2014-2020. Estimations basées sur le système d'indicateurs du POCTEFA 2014-2020.</t>
  </si>
  <si>
    <t>Muestreo de proyectos del POCTEFA 2014-2020. Échantillon de projets POCTEFA 2014-2020</t>
  </si>
  <si>
    <r>
      <t xml:space="preserve">Basado en el CO01 “número de empresas que reciben apoyo”. </t>
    </r>
    <r>
      <rPr>
        <sz val="11"/>
        <color theme="4"/>
        <rFont val="Calibri"/>
        <family val="2"/>
        <scheme val="minor"/>
      </rPr>
      <t>Basé sur CO01 "nombre d'entreprises bénéficiant d'un soutien".</t>
    </r>
  </si>
  <si>
    <r>
      <t xml:space="preserve">Basado en el CO01 “número de empresas que reciben apoyo”. Los valores son ligeramente más altos que en los OE del OP1 porque se espera que los proyectos puedan apoyar a mayor número de empresas debido a las características del sector. </t>
    </r>
    <r>
      <rPr>
        <sz val="11"/>
        <color theme="4"/>
        <rFont val="Calibri"/>
        <family val="2"/>
        <scheme val="minor"/>
      </rPr>
      <t>Basé sur CO01 "nombre d'entreprises bénéficiant d'un soutien".  Les valeurs sont légèrement plus élevées que dans les OS de l'OP1 car on s'attend à ce que les projets puissent soutenir un plus grand nombre d'entreprises en raison des caractéristiques du secteur.</t>
    </r>
  </si>
  <si>
    <r>
      <t xml:space="preserve">El valor 5 se corresponde con las áreas funcionales identificadas por el programa en el momento de su presentación. </t>
    </r>
    <r>
      <rPr>
        <sz val="11"/>
        <color theme="4"/>
        <rFont val="Calibri"/>
        <family val="2"/>
        <scheme val="minor"/>
      </rPr>
      <t>La valeur 5 correspond aux zones fonctionnelles identifiées par le programme au moment de la soumission.</t>
    </r>
  </si>
  <si>
    <r>
      <t xml:space="preserve">Este indicador de resultado está vinculado al RCO 75, se estima que el 100% de las organizaciones adopten las estrategias y planes de acción desarrollados conjuntamente. </t>
    </r>
    <r>
      <rPr>
        <sz val="11"/>
        <color theme="4"/>
        <rFont val="Calibri"/>
        <family val="2"/>
        <scheme val="minor"/>
      </rPr>
      <t xml:space="preserve">Cet indicateur de résultat est lié au RCO 75, on estime que 100% des organisations adoptent les stratégies et plans d'action développés conjointement. </t>
    </r>
  </si>
  <si>
    <r>
      <t>Este indicador de resultado está vinculado al RCO 83, se estima que el 70% de las organizaciones adopten las estrategias y planes de acción desarrollados conjuntamente.</t>
    </r>
    <r>
      <rPr>
        <sz val="11"/>
        <color theme="4"/>
        <rFont val="Calibri"/>
        <family val="2"/>
        <scheme val="minor"/>
      </rPr>
      <t xml:space="preserve"> Cet indicateur de résultat est lié au RCO 83, avec une estimation de 70% des organisations adoptant les stratégies et plans d'action développés conjointement. </t>
    </r>
  </si>
  <si>
    <r>
      <t xml:space="preserve">Este indicador está vinculado con el RCO 116. Se estima que el 75% de las soluciones desarrolladas conjuntamente sean adoptadas por las organizaciones. </t>
    </r>
    <r>
      <rPr>
        <sz val="11"/>
        <color theme="4"/>
        <rFont val="Calibri"/>
        <family val="2"/>
        <scheme val="minor"/>
      </rPr>
      <t>Cet indicateur est lié au RCO 116. On estime que 75% des solutions développées conjointement sont adoptées par les organisations.</t>
    </r>
  </si>
  <si>
    <r>
      <t xml:space="preserve">Este indicador está vinculado con el RCO 14. No se dispone de referencia en el 14/20 sobre este tipo de servicios por lo que se estima que unas 10 instituciones y una media de 500 usuarios se benefician de servicios, productos y procesos digitales públicos, nuevos y mejorados. Al ser un indicador nuevo y no disponer de datos suficientes al respecto, el valor de base se fija justificadamente en cero. </t>
    </r>
    <r>
      <rPr>
        <sz val="11"/>
        <color theme="4"/>
        <rFont val="Calibri"/>
        <family val="2"/>
        <scheme val="minor"/>
      </rPr>
      <t>Cet indicateur est lié au RCO 14. Il n'y a pas de référence disponible en 14/20 pour ce type de services, on estime donc qu'environ 10 institutions et une moyenne de 500 utilisateurs bénéficient de services, produits et processus numériques publics nouveaux et améliorés. Comme il s'agit d'un nouvel indicateur et que les données disponibles sont insuffisantes, la valeur de référence est à juste titre fixée à zéro.</t>
    </r>
  </si>
  <si>
    <r>
      <t xml:space="preserve">Este indicador está vinculado con el RCO 86. Se considera que aproximadamente la mitad de la población del espacio de cooperación podría estar cubierta por los acuerdos administrativos o legales conjuntos firmados. </t>
    </r>
    <r>
      <rPr>
        <sz val="11"/>
        <color theme="4"/>
        <rFont val="Calibri"/>
        <family val="2"/>
        <scheme val="minor"/>
      </rPr>
      <t>Cet indicateur est lié au RCO 86. On considère qu'environ la moitié de la population de la zone de coopération pourrait être couverte par les accords administratifs ou juridiques conjoints signés.</t>
    </r>
  </si>
  <si>
    <r>
      <t xml:space="preserve">Este indicador está vinculado con el RCO 86. Se considera que aproximadamente un 35% de la población del espacio de cooperación podría estar cubierta por los acuerdos administrativos o legales conjuntos firmados. </t>
    </r>
    <r>
      <rPr>
        <sz val="11"/>
        <color theme="4"/>
        <rFont val="Calibri"/>
        <family val="2"/>
        <scheme val="minor"/>
      </rPr>
      <t>Cet indicateur est lié au RCO 86. On considère qu'environ 35% de la population de la zone de coopération pourrait être couverte par les accords administratifs ou juridiques conjoints signés.</t>
    </r>
  </si>
  <si>
    <r>
      <t xml:space="preserve">Este indicador va ligado al RCO 07 , se considera que el 75% de las instituciones de investigación  que participan en proyectos de investigación conjunta sigan cooperando a través de las fronteras una vez finalizado el proyecto. </t>
    </r>
    <r>
      <rPr>
        <sz val="11"/>
        <color theme="4"/>
        <rFont val="Calibri"/>
        <family val="2"/>
        <scheme val="minor"/>
      </rPr>
      <t xml:space="preserve">Cet indicateur est lié au RCO 07, selon lequel 75 % des institutions de recherche participant à des projets de recherche conjoints sont considérées comme continuant à coopérer au-delà des frontières après la fin du projet. </t>
    </r>
  </si>
  <si>
    <r>
      <t xml:space="preserve">Este indicador va ligado al RCO 01, se considera que el 50% de las empresas apoyadas introduzcan innovaciones en sus productos o procesos. </t>
    </r>
    <r>
      <rPr>
        <sz val="11"/>
        <color theme="4"/>
        <rFont val="Calibri"/>
        <family val="2"/>
        <scheme val="minor"/>
      </rPr>
      <t xml:space="preserve">Cet indicateur est lié au RCO 01, il est considéré que 50% des entreprises soutenues introduisent des innovations dans leurs produits ou processus. </t>
    </r>
  </si>
  <si>
    <r>
      <t xml:space="preserve">Este indicador va ligado al RCO 87, se considera que el 75% de las organizaciones que cooperan a través de las fronteras sigan haciéndolo una vez finalizado el proyecto. </t>
    </r>
    <r>
      <rPr>
        <sz val="11"/>
        <color theme="4"/>
        <rFont val="Calibri"/>
        <family val="2"/>
        <scheme val="minor"/>
      </rPr>
      <t xml:space="preserve">Cet indicateur est lié au RCO 87, 75% des organisations qui coopèrent au-delà des frontières sont considérées comme continuant à le faire après la fin du projet.  </t>
    </r>
  </si>
  <si>
    <r>
      <t xml:space="preserve">Población = Km2 cubiertos en la acción * densidad media de población del espacio de cooperación. Este indicador está vinculado con el RCO 121. </t>
    </r>
    <r>
      <rPr>
        <sz val="11"/>
        <color theme="4"/>
        <rFont val="Calibri"/>
        <family val="2"/>
        <scheme val="minor"/>
      </rPr>
      <t>Population = Km2 couverts par l'action * densité moyenne de population de la zone de coopération. Cet indicateur est lié au RCO 121.</t>
    </r>
  </si>
  <si>
    <r>
      <t xml:space="preserve">Población=Superficie cubierta x densidad media de población del espacio de cooperación. Este indicador está vinculado con el RCO 28. </t>
    </r>
    <r>
      <rPr>
        <sz val="11"/>
        <color theme="4"/>
        <rFont val="Calibri"/>
        <family val="2"/>
        <scheme val="minor"/>
      </rPr>
      <t>Population = Zone couverte x densité moyenne de population de la zone de coopération. Cet indicateur est lié au RCO 28.</t>
    </r>
  </si>
  <si>
    <r>
      <t xml:space="preserve">En base a las conclusiones de la Evaluación del Eje 1,  los datos obtenidos de la BD de benficiarios del 14/20 (una vez eliminadas las duplicidades) y los datos obtenidos a partir del muestreo seleccionado(dos proyectos tipo con dos y tres centros de investigación en el partenario, respectivamente), se estima una media de 2 Instituciones/organismos participantes. De la base de datos se identifican en torno a 45 entidades de investigación. El alcance previsto para este indicador es de 46 Centros de investigación. El valor final se fija eliminando las posibles duplicidades, como recomienda la ficha correspondiente del Staff Working document de la CE. </t>
    </r>
    <r>
      <rPr>
        <sz val="11"/>
        <color theme="4"/>
        <rFont val="Calibri"/>
        <family val="2"/>
        <scheme val="minor"/>
      </rPr>
      <t>Sur la base des résultats de l'évaluation de l'axe 1, des données obtenues à partir de la base de données des bénéficiaires 14/20 (après élimination des doublons) et des données obtenues à partir de l'échantillon sélectionné (deux projets de l'échantillon avec deux et trois centres de recherche dans le partenariat, respectivement), une moyenne de 2 institutions/agences participantes est estimée. Environ 45 entités de recherche sont identifiées dans la base de données. Le champ d'application prévu pour cet indicateur est de 46 centres de recherche. La valeur finale est fixée en éliminant les éventuels doublons, comme le recommande la fiche correspondante du document de travail des services de la CE.</t>
    </r>
  </si>
  <si>
    <r>
      <t xml:space="preserve">Se estima que cada proyecto produzca una estrategia o plan de acción. </t>
    </r>
    <r>
      <rPr>
        <sz val="11"/>
        <color theme="4"/>
        <rFont val="Calibri"/>
        <family val="2"/>
        <scheme val="minor"/>
      </rPr>
      <t>Chaque projet doit produire une stratégie ou un plan d'action.</t>
    </r>
  </si>
  <si>
    <r>
      <t xml:space="preserve">Se estima que cada proyecto produzca una solución desarrollada conjuntamente. </t>
    </r>
    <r>
      <rPr>
        <sz val="11"/>
        <color theme="4"/>
        <rFont val="Calibri"/>
        <family val="2"/>
        <scheme val="minor"/>
      </rPr>
      <t>Chaque projet doit aboutir à une solution élaborée conjointement.</t>
    </r>
  </si>
  <si>
    <r>
      <t xml:space="preserve">Se estima que las medidas de protección alcancen, aproximadamente, al 30% del territorio. </t>
    </r>
    <r>
      <rPr>
        <sz val="11"/>
        <color theme="4"/>
        <rFont val="Calibri"/>
        <family val="2"/>
        <scheme val="minor"/>
      </rPr>
      <t>On estime que les mesures de protection couvrent environ 30 % du territoire.</t>
    </r>
  </si>
  <si>
    <r>
      <t xml:space="preserve">Se estima que las medidas de protección alcancen, aproximadamente, al 60% del territorio. </t>
    </r>
    <r>
      <rPr>
        <sz val="11"/>
        <color theme="4"/>
        <rFont val="Calibri"/>
        <family val="2"/>
        <scheme val="minor"/>
      </rPr>
      <t>On estime que les mesures de protection couvrent environ 60% du territoire.</t>
    </r>
  </si>
  <si>
    <r>
      <t xml:space="preserve">Se parte de una media de 6 organizaciones por proyecto según el partenariado medio en el periodo 2014-2020. Eliminando duplicidades se quedarían en 3 de media por proyecto. </t>
    </r>
    <r>
      <rPr>
        <sz val="11"/>
        <color theme="4"/>
        <rFont val="Calibri"/>
        <family val="2"/>
        <scheme val="minor"/>
      </rPr>
      <t xml:space="preserve">Il est basé sur une moyenne de 6 organisations par projet selon le partenariat moyen de la période 2014-2020. L'élimination des doublons laisserait une moyenne de 3 par projet. </t>
    </r>
  </si>
  <si>
    <r>
      <t xml:space="preserve">Se prevé la firma de un acuerdo por cada proyecto. </t>
    </r>
    <r>
      <rPr>
        <sz val="11"/>
        <color theme="4"/>
        <rFont val="Calibri"/>
        <family val="2"/>
        <scheme val="minor"/>
      </rPr>
      <t>Il est prévu qu'un accord soit signé pour chaque projet.</t>
    </r>
  </si>
  <si>
    <r>
      <t xml:space="preserve">Si se han previsto 17 proyectos para este OE y cada proyecto que seleccione este indicador aporta un valor de 2 instituciones, el valor sería de 34. Sin embargo, solo se estima que 5 proyectos elegirán este indicador =5 proyectos *2=10. </t>
    </r>
    <r>
      <rPr>
        <sz val="11"/>
        <color theme="4"/>
        <rFont val="Calibri"/>
        <family val="2"/>
        <scheme val="minor"/>
      </rPr>
      <t>Si 17 projets sont prévus pour cet OS et que chaque projet sélectionnant cet indicateur apporte une valeur de 2 institutions, la valeur serait de 34. Cependant, on estime que seuls 5 projets sélectionneront cet indicateur =5 projets *2=10.</t>
    </r>
  </si>
  <si>
    <t>(i) Desarrollar y mejorar las capacidades de investigación e innovación y la adopción de tecnologías avanzadas. (i) En développant et en améliorant les capacités de recherche et d’innovation ainsi que l’utilisation des technologies de pointe</t>
  </si>
  <si>
    <t>(ii)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t>
  </si>
  <si>
    <t>(iii)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t>
  </si>
  <si>
    <t>(iv)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t>
  </si>
  <si>
    <t xml:space="preserve">(vi) Fomento de la transición hacia una economía circular y eficiente en el uso de recursos. (vi) En favorisant la transition vers une économie circulaire et efficace dans l’utilisation des ressources </t>
  </si>
  <si>
    <t>(vii)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t>
  </si>
  <si>
    <t>(i)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t>
  </si>
  <si>
    <t>(ii)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t>
  </si>
  <si>
    <t>(iii)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t>
  </si>
  <si>
    <t>(v)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t>
  </si>
  <si>
    <t>(vi) Refuerzo del papel de la cultura y el turismo sostenible en el desarrollo económico, la inclusión social y la innovación social. (vi) En renforçant le rôle de la culture et du tourisme durable dans le développement économique, l'inclusion sociale et l'innovation sociale</t>
  </si>
  <si>
    <t>(ii)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t>
  </si>
  <si>
    <t>(i)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t>
  </si>
  <si>
    <t>(ii)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t>
  </si>
  <si>
    <t>RCO 01 - Empresas apoyadas (de las cuales: micro, pequeñas, medianas, grandes). RCO 01 - Entreprises bénéficiant d’un soutien (dont : micro, petites, moyennes, grandes)</t>
  </si>
  <si>
    <t>RCO 116 - Soluciones desarrolladas conjuntamente. RCO 116 – Solutions élaborées conjointement</t>
  </si>
  <si>
    <t>RCO 121 - Superficie cubierta por medidas de protección contra las catástrofes naturales relacionadas con el clima (distintas de las inundaciones y los incendios forestales). RCO 121 - Zone couverte par des mesures de protection contre les catastrophes naturelles liées à des facteurs climatiques (autres que les inondations et les feux de friches)</t>
  </si>
  <si>
    <t>RCO 14 - Instituciones públicas apoyadas para desarrollar servicios, productos y procesos digitales. RCO 14 – Instituts publics bénéficiant d’un soutien pour l’élaboration de services, produits et processus numériques</t>
  </si>
  <si>
    <t>RCO 28 - Superficie cubierta por medidas de protección contra incendios forestales. RCO 28 – Zone couverte par des mesures de protection contre les feux de friche</t>
  </si>
  <si>
    <t>RCO 75 - Estrategias de desarrollo territorial integrado apoyadas. RCO 75 – Stratégies de développement territorial intégré bénéficiant d’un soutien</t>
  </si>
  <si>
    <t>RCO 83 - Estrategias y planes de acción desarrollados conjuntamente. RCO 83 – Stratégies et plans d’action élaborés conjointement</t>
  </si>
  <si>
    <t>RCO 86- Acuerdos administrativos o jurídicos conjuntos firmados. RCO 86 – Conventions administratives ou juridiques communes signées</t>
  </si>
  <si>
    <t>RCO 87 – Organizaciones que cooperan a través de las fronteras. RCO 87 - Organisations qui coopèrent par-des frontières</t>
  </si>
  <si>
    <t>RCR 03 - Pequeñas y medianas empresas (PYMES) que introducen innovaciones en sus productos o procesos. RCR 03 - Petites et moyennes entreprises (PME) introduisant des innovations en matière de produit ou de procédé*</t>
  </si>
  <si>
    <t>RCR 104 - Soluciones adoptadas o ampliadas por las organizaciones. RCR 104 - Solutions adoptées ou développées par des organisations</t>
  </si>
  <si>
    <t>RCR 11 - Usuarios de servicios, productos y procesos digitales públicos nuevos y mejorados. RCR 11 - Utilisateurs de services, produits et processus numériques publics, nouveaux et réaménagés</t>
  </si>
  <si>
    <t>RCR 36 - Población beneficiada por las medidas de protección contra incendios forestales. RCR 36 - Population bénéficiant de mesures de protection contre les feux de friche</t>
  </si>
  <si>
    <t>RCR 37 - Población que se beneficia de las medidas de protección contra las catástrofes naturales relacionadas con el clima (distintas de las inundaciones y los incendios forestales). RCR 37 - Population bénéficiant de mesures de protection contre les catastrophes naturelles liées à des facteurs climatiques (autres que les inondations et les feux de friches)</t>
  </si>
  <si>
    <t>RCR 79 - Estrategias y planes de acción conjuntos adoptados por las organizaciones. RCR 79 - Stratégies et plans d’action communs adoptés par des organisations</t>
  </si>
  <si>
    <t>RCR 83 – Personas cubiertas por acuerdos administrativos o legales conjuntos firmados. RCR 83 - Personnes couvertes par des conventions administratives ou juridiques communes signées</t>
  </si>
  <si>
    <t>RCR 84 - Organizaciones que cooperan a través de las fronteras tras las finalización del proyecto. RCR 84 - Organisations coopérant par-delà les frontières après la fin d’un projet</t>
  </si>
  <si>
    <t>Suma de Valor final estimado (2029). Valeur finale estimée (2029)</t>
  </si>
  <si>
    <r>
      <t xml:space="preserve">Proteger y consolidar los valores ecológicos del territorio transfronterizo. </t>
    </r>
    <r>
      <rPr>
        <sz val="11"/>
        <color theme="4"/>
        <rFont val="Calibri"/>
        <family val="2"/>
        <scheme val="minor"/>
      </rPr>
      <t>Protection et consolidation des valeurs écologiques du territoire transfrontalier</t>
    </r>
  </si>
  <si>
    <t>RCO 02 - Empresas apoyadas a través de subvenciones</t>
  </si>
  <si>
    <t>RCO 04 - Empresas con apoyo no financiero</t>
  </si>
  <si>
    <t>Número de organizaciones. Nombre d'organisations</t>
  </si>
  <si>
    <t>Número de soluciones. Nombre de solutions</t>
  </si>
  <si>
    <t>RCO 81  - Participaciones en acciones conjuntas transfronterizas</t>
  </si>
  <si>
    <t>Número de participaciones</t>
  </si>
  <si>
    <t>RCR 85 - Participación en acciones transfronterizas después de haber completado el proyecto</t>
  </si>
  <si>
    <t>Número de acuerdos. Nombre de conventions</t>
  </si>
  <si>
    <t>Número de personas. Nombre de personnes</t>
  </si>
  <si>
    <t>P3.</t>
  </si>
  <si>
    <t>P4.</t>
  </si>
  <si>
    <t>P7.</t>
  </si>
  <si>
    <t xml:space="preserve">Se estima que cada proyecto contribuirá con una solución de adaptación al cambio climático. </t>
  </si>
  <si>
    <t xml:space="preserve">Se estima que cada proyecto va a tener una media de 4 participaciones en acciones conjuntas transfronterizas. </t>
  </si>
  <si>
    <t>Realización. Réalisation</t>
  </si>
  <si>
    <t>Se estima que la mitad del territorio concernido. 21 acuerdos totales a 3M de personas por acuerdo</t>
  </si>
  <si>
    <t>Muestreo de proyectos del POCTEFA 2014-2020. Échantillon de projets POCTEFA 2014-2021</t>
  </si>
  <si>
    <t>Etiquetas de columna</t>
  </si>
  <si>
    <t>Etiquetas de fila</t>
  </si>
  <si>
    <t>Total general</t>
  </si>
  <si>
    <t>Resultado. Résultat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</si>
</sst>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 #,##0.00\ &quot;€&quot;_-;\-* #,##0.00\ &quot;€&quot;_-;_-* &quot;-&quot;??\ &quot;€&quot;_-;_-@_-"/>
    <numFmt numFmtId="43" formatCode="_-* #,##0.00_-;\-* #,##0.00_-;_-* &quot;-&quot;??_-;_-@_-"/>
    <numFmt numFmtId="164" formatCode="_-* #,##0_-;\-* #,##0_-;_-* &quot;-&quot;??_-;_-@_-"/>
  </numFmts>
  <fonts count="9">
    <font>
      <sz val="11"/>
      <color theme="1"/>
      <name val="Calibri"/>
      <family val="2"/>
      <scheme val="minor"/>
    </font>
    <font>
      <sz val="11"/>
      <color theme="1"/>
      <name val="Calibri"/>
      <family val="2"/>
      <scheme val="minor"/>
    </font>
    <font>
      <sz val="8"/>
      <name val="Calibri"/>
      <family val="2"/>
      <scheme val="minor"/>
    </font>
    <font>
      <b/>
      <sz val="11"/>
      <name val="Calibri"/>
      <family val="2"/>
      <scheme val="minor"/>
    </font>
    <font>
      <b/>
      <sz val="11"/>
      <color theme="0"/>
      <name val="Calibri"/>
      <family val="2"/>
      <scheme val="minor"/>
    </font>
    <font>
      <sz val="11"/>
      <name val="Calibri"/>
      <family val="2"/>
      <scheme val="minor"/>
    </font>
    <font>
      <sz val="11"/>
      <color theme="4"/>
      <name val="Calibri"/>
      <family val="2"/>
      <scheme val="minor"/>
    </font>
    <font>
      <sz val="11"/>
      <name val="Calibri"/>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bgColor auto="1"/>
      </patternFill>
    </fill>
  </fills>
  <borders count="3">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0" fillId="2" borderId="0" xfId="0" applyFill="1" applyAlignment="1">
      <alignment vertical="top" wrapText="1"/>
    </xf>
    <xf numFmtId="0" fontId="0" fillId="2" borderId="0" xfId="0" applyFill="1" applyAlignment="1">
      <alignment horizontal="center"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3" fontId="3" fillId="2" borderId="2" xfId="0" applyNumberFormat="1" applyFont="1" applyFill="1" applyBorder="1" applyAlignment="1">
      <alignment vertical="top" wrapText="1"/>
    </xf>
    <xf numFmtId="0" fontId="5" fillId="2" borderId="2" xfId="0" applyFont="1" applyFill="1" applyBorder="1" applyAlignment="1">
      <alignment vertical="top" wrapText="1"/>
    </xf>
    <xf numFmtId="9" fontId="5" fillId="2" borderId="2" xfId="0" applyNumberFormat="1" applyFont="1" applyFill="1" applyBorder="1" applyAlignment="1">
      <alignment vertical="top" wrapText="1"/>
    </xf>
    <xf numFmtId="0" fontId="0" fillId="2" borderId="0" xfId="0" applyFont="1" applyFill="1" applyAlignment="1">
      <alignment vertical="top" wrapText="1"/>
    </xf>
    <xf numFmtId="0" fontId="4" fillId="3" borderId="2" xfId="0" applyFont="1" applyFill="1" applyBorder="1" applyAlignment="1">
      <alignment vertical="top" wrapText="1"/>
    </xf>
    <xf numFmtId="0" fontId="0" fillId="0" borderId="0" xfId="0" applyAlignment="1">
      <alignment horizontal="left" wrapText="1"/>
    </xf>
    <xf numFmtId="0" fontId="5" fillId="2" borderId="1" xfId="0" applyFont="1" applyFill="1" applyBorder="1" applyAlignment="1">
      <alignment vertical="top" wrapText="1"/>
    </xf>
    <xf numFmtId="44" fontId="5" fillId="2" borderId="2" xfId="3" applyNumberFormat="1" applyFont="1" applyFill="1" applyBorder="1" applyAlignment="1">
      <alignment vertical="top" wrapText="1"/>
    </xf>
    <xf numFmtId="1" fontId="5" fillId="2" borderId="2" xfId="0" applyNumberFormat="1" applyFont="1" applyFill="1" applyBorder="1" applyAlignment="1">
      <alignment vertical="top" wrapText="1"/>
    </xf>
    <xf numFmtId="3" fontId="5" fillId="2" borderId="2" xfId="0" applyNumberFormat="1" applyFont="1" applyFill="1" applyBorder="1" applyAlignment="1">
      <alignment vertical="top" wrapText="1"/>
    </xf>
    <xf numFmtId="0" fontId="5" fillId="2" borderId="0" xfId="0" applyFont="1" applyFill="1" applyAlignment="1">
      <alignment vertical="top" wrapText="1"/>
    </xf>
    <xf numFmtId="1" fontId="5" fillId="2" borderId="2" xfId="0" applyNumberFormat="1" applyFont="1" applyFill="1" applyBorder="1" applyAlignment="1">
      <alignment horizontal="right" vertical="top" wrapText="1"/>
    </xf>
    <xf numFmtId="0" fontId="5" fillId="2" borderId="2" xfId="0" applyNumberFormat="1" applyFont="1" applyFill="1" applyBorder="1" applyAlignment="1">
      <alignment vertical="top" wrapText="1"/>
    </xf>
    <xf numFmtId="164" fontId="5" fillId="2" borderId="2" xfId="1" applyNumberFormat="1" applyFont="1" applyFill="1" applyBorder="1" applyAlignment="1">
      <alignment vertical="top" wrapText="1"/>
    </xf>
    <xf numFmtId="0" fontId="5" fillId="4" borderId="2" xfId="0" applyFont="1" applyFill="1" applyBorder="1" applyAlignment="1">
      <alignment vertical="top" wrapText="1"/>
    </xf>
    <xf numFmtId="9" fontId="5" fillId="2" borderId="2" xfId="2" applyNumberFormat="1" applyFont="1" applyFill="1" applyBorder="1" applyAlignment="1">
      <alignment vertical="top" wrapText="1"/>
    </xf>
    <xf numFmtId="43" fontId="5" fillId="2" borderId="2" xfId="1" applyFont="1" applyFill="1" applyBorder="1" applyAlignment="1">
      <alignment vertical="top" wrapText="1"/>
    </xf>
    <xf numFmtId="0" fontId="5" fillId="2" borderId="0" xfId="0" applyFont="1" applyFill="1" applyBorder="1" applyAlignment="1">
      <alignmen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44" fontId="5" fillId="0" borderId="2" xfId="3" applyNumberFormat="1" applyFont="1" applyFill="1" applyBorder="1" applyAlignment="1">
      <alignment vertical="top" wrapText="1"/>
    </xf>
    <xf numFmtId="3" fontId="3" fillId="0" borderId="2" xfId="0" applyNumberFormat="1" applyFont="1" applyFill="1" applyBorder="1" applyAlignment="1">
      <alignment vertical="top" wrapText="1"/>
    </xf>
    <xf numFmtId="1" fontId="5" fillId="0" borderId="2" xfId="0" applyNumberFormat="1" applyFont="1" applyFill="1" applyBorder="1" applyAlignment="1">
      <alignment vertical="top" wrapText="1"/>
    </xf>
    <xf numFmtId="9" fontId="5" fillId="0" borderId="2" xfId="2" applyNumberFormat="1" applyFont="1" applyFill="1" applyBorder="1" applyAlignment="1">
      <alignment vertical="top" wrapText="1"/>
    </xf>
    <xf numFmtId="3" fontId="5" fillId="0" borderId="2" xfId="0" applyNumberFormat="1" applyFont="1" applyFill="1" applyBorder="1" applyAlignment="1">
      <alignment vertical="top" wrapText="1"/>
    </xf>
    <xf numFmtId="0" fontId="5" fillId="0" borderId="0" xfId="0" applyFont="1" applyFill="1" applyAlignment="1">
      <alignment vertical="top" wrapText="1"/>
    </xf>
    <xf numFmtId="0" fontId="7" fillId="2" borderId="0" xfId="0" applyFont="1" applyFill="1" applyBorder="1" applyAlignment="1">
      <alignment vertical="top" wrapText="1"/>
    </xf>
    <xf numFmtId="0" fontId="0" fillId="0" borderId="0" xfId="0" pivotButton="1"/>
    <xf numFmtId="0" fontId="0" fillId="0" borderId="0" xfId="0" applyAlignment="1">
      <alignment horizontal="left"/>
    </xf>
    <xf numFmtId="0" fontId="0" fillId="0" borderId="0" xfId="0" applyAlignment="1">
      <alignment horizontal="left" wrapText="1" indent="1"/>
    </xf>
    <xf numFmtId="164" fontId="0" fillId="0" borderId="0" xfId="0" applyNumberFormat="1"/>
    <xf numFmtId="0" fontId="8" fillId="0" borderId="0" xfId="0" applyFont="1" applyAlignment="1">
      <alignment textRotation="90"/>
    </xf>
  </cellXfs>
  <cellStyles count="4">
    <cellStyle name="Millares" xfId="1" builtinId="3"/>
    <cellStyle name="Moneda" xfId="3" builtinId="4"/>
    <cellStyle name="Normal" xfId="0" builtinId="0"/>
    <cellStyle name="Porcentaje" xfId="2" builtinId="5"/>
  </cellStyles>
  <dxfs count="51">
    <dxf>
      <alignment textRotation="90"/>
    </dxf>
    <dxf>
      <alignment textRotation="90"/>
    </dxf>
    <dxf>
      <alignment textRotation="90"/>
    </dxf>
    <dxf>
      <alignment textRotation="90"/>
    </dxf>
    <dxf>
      <alignment wrapText="1"/>
    </dxf>
    <dxf>
      <alignment wrapText="1"/>
    </dxf>
    <dxf>
      <alignment wrapText="1"/>
    </dxf>
    <dxf>
      <alignment wrapText="1"/>
    </dxf>
    <dxf>
      <alignment wrapText="1"/>
    </dxf>
    <dxf>
      <alignment wrapText="1"/>
    </dxf>
    <dxf>
      <alignment wrapText="1"/>
    </dxf>
    <dxf>
      <alignment wrapText="1"/>
    </dxf>
    <dxf>
      <numFmt numFmtId="164" formatCode="_-* #,##0_-;\-* #,##0_-;_-* &quot;-&quot;??_-;_-@_-"/>
    </dxf>
    <dxf>
      <font>
        <sz val="12"/>
      </font>
    </dxf>
    <dxf>
      <font>
        <sz val="12"/>
      </font>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13" formatCode="0%"/>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4" formatCode="_-* #,##0.00\ &quot;€&quot;_-;\-* #,##0.00\ &quot;€&quot;_-;_-* &quot;-&quot;??\ &quot;€&quot;_-;_-@_-"/>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border>
    </dxf>
    <dxf>
      <border outline="0">
        <right style="thin">
          <color theme="4" tint="0.39997558519241921"/>
        </right>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dxf>
    <dxf>
      <alignment horizontal="center" vertical="top" textRotation="0" wrapText="1" indent="0" justifyLastLine="0" shrinkToFit="0" readingOrder="0"/>
    </dxf>
    <dxf>
      <font>
        <sz val="12"/>
      </font>
    </dxf>
    <dxf>
      <font>
        <sz val="12"/>
      </font>
    </dxf>
    <dxf>
      <numFmt numFmtId="164" formatCode="_-* #,##0_-;\-* #,##0_-;_-* &quot;-&quot;??_-;_-@_-"/>
    </dxf>
    <dxf>
      <alignment wrapText="1"/>
    </dxf>
    <dxf>
      <alignment wrapText="1"/>
    </dxf>
    <dxf>
      <alignment wrapText="1"/>
    </dxf>
    <dxf>
      <alignment wrapText="1"/>
    </dxf>
    <dxf>
      <alignment wrapText="1"/>
    </dxf>
    <dxf>
      <alignment wrapText="1"/>
    </dxf>
    <dxf>
      <alignment wrapText="1"/>
    </dxf>
    <dxf>
      <alignment wrapText="1"/>
    </dxf>
    <dxf>
      <alignment textRotation="90"/>
    </dxf>
    <dxf>
      <alignment textRotation="90"/>
    </dxf>
    <dxf>
      <alignment textRotation="90"/>
    </dxf>
    <dxf>
      <alignment textRotation="90"/>
    </dxf>
  </dxfs>
  <tableStyles count="1" defaultTableStyle="TableStyleMedium2" defaultPivotStyle="PivotStyleLight16">
    <tableStyle name="Invisible" pivot="0" table="0" count="0" xr9:uid="{00000000-0011-0000-FFFF-FFFF00000000}"/>
  </tableStyles>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ego Díaz Mori" refreshedDate="44795.363242013889" createdVersion="8" refreshedVersion="8" minRefreshableVersion="3" recordCount="92" xr:uid="{A494E3BE-1BE4-46FD-96B5-1A7563A1D3C7}">
  <cacheSource type="worksheet">
    <worksheetSource name="Tabla1"/>
  </cacheSource>
  <cacheFields count="18">
    <cacheField name="Cod Prioridad. Cod Priorité" numFmtId="0">
      <sharedItems count="7">
        <s v="P1."/>
        <s v="P2."/>
        <s v="P3."/>
        <s v="P4."/>
        <s v="P5."/>
        <s v="P6."/>
        <s v="P7."/>
      </sharedItems>
    </cacheField>
    <cacheField name="Prioridad. Priorité" numFmtId="0">
      <sharedItems longText="1"/>
    </cacheField>
    <cacheField name="Objetivo específico. Objectif Spécifique" numFmtId="0">
      <sharedItems count="15" longText="1">
        <s v="(i) Desarrollar y mejorar las capacidades de investigación e innovación y la adopción de tecnologías avanzadas. (i) En développant et en améliorant les capacités de recherche et d’innovation ainsi que l’utilisation des technologies de pointe"/>
        <s v="(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
        <s v="(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
        <s v="(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
        <s v="(v) Fomento del acceso al agua y de una gestión hídrica sostenible. (v) En favorisant l’accès à l’eau et une gestion durable de l’eau "/>
        <s v="(vi) Fomento de la transición hacia una economía circular y eficiente en el uso de recursos. (vi) En favorisant la transition vers une économie circulaire et efficace dans l’utilisation des ressources "/>
        <s v="(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
        <s v="(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
        <s v="(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
        <s v="(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
        <s v="(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
        <s v="(vi) Refuerzo del papel de la cultura y el turismo sostenible en el desarrollo económico, la inclusión social y la innovación social. (vi) En renforçant le rôle de la culture et du tourisme durable dans le développement économique, l'inclusion sociale et l'innovation sociale"/>
        <s v="(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
        <s v="(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
        <s v="(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
      </sharedItems>
    </cacheField>
    <cacheField name="Tipo de indicador. Type d'indicateur" numFmtId="0">
      <sharedItems count="2">
        <s v="Realización. Réalisation"/>
        <s v="Resultado. Résultat"/>
      </sharedItems>
    </cacheField>
    <cacheField name="Indicador. Indicateur" numFmtId="0">
      <sharedItems count="23" longText="1">
        <s v="RCO 01 - Empresas apoyadas (de las cuales: micro, pequeñas, medianas, grandes). RCO 01 - Entreprises bénéficiant d’un soutien (dont : micro, petites, moyennes, grandes)"/>
        <s v="RCO 02 - Empresas apoyadas a través de subvenciones"/>
        <s v="RCO 04 - Empresas con apoyo no financiero"/>
        <s v="RCO 87 – Organizaciones que cooperan a través de las fronteras. RCO 87 - Organisations qui coopèrent par-des frontières"/>
        <s v="RCR 03 - Pequeñas y medianas empresas (PYMES) que introducen innovaciones en sus productos o procesos. RCR 03 - Petites et moyennes entreprises (PME) introduisant des innovations en matière de produit ou de procédé*"/>
        <s v="RCR 84 - Organizaciones que cooperan a través de las fronteras tras las finalización del proyecto. RCR 84 - Organisations coopérant par-delà les frontières après la fin d’un projet"/>
        <s v="RCO 14 - Instituciones públicas apoyadas para desarrollar servicios, productos y procesos digitales. RCO 14 – Instituts publics bénéficiant d’un soutien pour l’élaboration de services, produits et processus numériques"/>
        <s v="RCR 11 - Usuarios de servicios, productos y procesos digitales públicos nuevos y mejorados. RCR 11 - Utilisateurs de services, produits et processus numériques publics, nouveaux et réaménagés"/>
        <s v="RCO 121 - Superficie cubierta por medidas de protección contra las catástrofes naturales relacionadas con el clima (distintas de las inundaciones y los incendios forestales). RCO 121 - Zone couverte par des mesures de protection contre les catastrophes naturelles liées à des facteurs climatiques (autres que les inondations et les feux de friches)"/>
        <s v="RCO 28 - Superficie cubierta por medidas de protección contra incendios forestales. RCO 28 – Zone couverte par des mesures de protection contre les feux de friche"/>
        <s v="RCO 83 - Estrategias y planes de acción desarrollados conjuntamente. RCO 83 – Stratégies et plans d’action élaborés conjointement"/>
        <s v="RCO 116 - Soluciones desarrolladas conjuntamente. RCO 116 – Solutions élaborées conjointement"/>
        <s v="RCO 81  - Participaciones en acciones conjuntas transfronterizas"/>
        <s v="RCR 37 - Población que se beneficia de las medidas de protección contra las catástrofes naturales relacionadas con el clima (distintas de las inundaciones y los incendios forestales). RCR 37 - Population bénéficiant de mesures de protection contre les catastrophes naturelles liées à des facteurs climatiques (autres que les inondations et les feux de friches)"/>
        <s v="RCR 36 - Población beneficiada por las medidas de protección contra incendios forestales. RCR 36 - Population bénéficiant de mesures de protection contre les feux de friche"/>
        <s v="RCR 79 - Estrategias y planes de acción conjuntos adoptados por las organizaciones. RCR 79 - Stratégies et plans d’action communs adoptés par des organisations"/>
        <s v="RCR 85 - Participación en acciones transfronterizas después de haber completado el proyecto"/>
        <s v="RCR 104 - Soluciones adoptadas o ampliadas por las organizaciones. RCR 104 - Solutions adoptées ou développées par des organisations"/>
        <s v="RCO 75 - Estrategias de desarrollo territorial integrado apoyadas. RCO 75 – Stratégies de développement territorial intégré bénéficiant d’un soutien"/>
        <s v="RCO 86- Acuerdos administrativos o jurídicos conjuntos firmados. RCO 86 – Conventions administratives ou juridiques communes signées"/>
        <s v="RCR 83 – Personas cubiertas por acuerdos administrativos o legales conjuntos firmados. RCR 83 - Personnes couvertes par des conventions administratives ou juridiques communes signées"/>
        <s v="Indicador Específico de Resultado 01 - Soluciones para la conectividad del territorio adoptadas o ampliadas por las organizaciones" u="1"/>
        <s v="Indicador Específico de Realización 01 - Soluciones para la conectividad del territorio desarrolladas conjuntamente" u="1"/>
      </sharedItems>
    </cacheField>
    <cacheField name="Unidad de medida. Unité de mesure" numFmtId="0">
      <sharedItems/>
    </cacheField>
    <cacheField name="Presupuesto del objetivo específico (FEDER). Budget de l'objectif spécifique (FEDER)" numFmtId="44">
      <sharedItems containsSemiMixedTypes="0" containsString="0" containsNumber="1" minValue="2612642.13" maxValue="39489130.901900001"/>
    </cacheField>
    <cacheField name="Presupuesto medio de los proyectos  que contribuyan a este objetivo específico (FEDER). Budget moyen des projets contribuant à cet objectif spécifique (FEDER)" numFmtId="3">
      <sharedItems containsString="0" containsBlank="1" containsNumber="1" minValue="522528.42599999998" maxValue="2000000"/>
    </cacheField>
    <cacheField name="Proyectos esperados que contribuyan a este objetivo específico. Projets attendus qui contribuent à cet objectif spécifique" numFmtId="0">
      <sharedItems containsString="0" containsBlank="1" containsNumber="1" minValue="4.4261578352499997" maxValue="38.893635842999998"/>
    </cacheField>
    <cacheField name="Porcentaje del presupuesto de proyecto dedicado a acciones que contribuyen a este indicador. Pourcentage du budget du projet consacré aux actions contribuant à cet indicateur" numFmtId="0">
      <sharedItems containsString="0" containsBlank="1" containsNumber="1" minValue="7.0000000000000007E-2" maxValue="0.6"/>
    </cacheField>
    <cacheField name="Importe medio de las acciones que contribuyen a este indicador (FEDER). Montant moyen des actions contribuant à cet indicateur (FEDER)" numFmtId="0">
      <sharedItems containsString="0" containsBlank="1" containsNumber="1" containsInteger="1" minValue="110" maxValue="450000"/>
    </cacheField>
    <cacheField name="Factor de corrección de resultados (RCR). Facteur de correction des résultats (RCR)" numFmtId="0">
      <sharedItems containsString="0" containsBlank="1" containsNumber="1" minValue="0.5" maxValue="1000000"/>
    </cacheField>
    <cacheField name="Valor intermedio estimado (2024). Valeur intermédiaire estimée (2024)" numFmtId="1">
      <sharedItems containsMixedTypes="1" containsNumber="1" minValue="0.69425129894999993" maxValue="10246.681374545455"/>
    </cacheField>
    <cacheField name="Valor final estimado (2029). Valeur finale estimée (2029)" numFmtId="3">
      <sharedItems containsSemiMixedTypes="0" containsString="0" containsNumber="1" minValue="4.6283419929999994" maxValue="8912727.2727272715"/>
    </cacheField>
    <cacheField name="Estimaciones basadas en las evaluaciones del POCTEFA 2014-2020. Estimations basées sur les évaluations du POCTEFA 2014-2020" numFmtId="0">
      <sharedItems containsBlank="1" longText="1"/>
    </cacheField>
    <cacheField name="Estimaciones basadas en el sistema de indicadores del POCTEFA 2014-2020. Estimations basées sur le système d'indicateurs du POCTEFA 2014-2020." numFmtId="0">
      <sharedItems containsBlank="1" longText="1"/>
    </cacheField>
    <cacheField name="Muestreo de proyectos del POCTEFA 2014-2020. Échantillon de projets POCTEFA 2014-2020" numFmtId="0">
      <sharedItems containsBlank="1"/>
    </cacheField>
    <cacheField name="Muestreo de proyectos del POCTEFA 2014-2020. Échantillon de projets POCTEFA 2014-2021"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
  <r>
    <x v="0"/>
    <s v="Crear un espacio común de conocimiento e innovación, impulsando la transformación digital y el crecimiento sostenible. Création d'un espace commun de la connaissance et de l'innovation, favorisant la transformation numérique et la croissance durable"/>
    <x v="0"/>
    <x v="0"/>
    <x v="0"/>
    <s v="Número de empresas, desagregadas en micro, pequeñas, medianas y grandes. Nombre de micro-entreprises, petites entreprises, moyennes entreprises et grandes entreprises"/>
    <n v="25000000"/>
    <n v="900000"/>
    <n v="27.777777777777779"/>
    <n v="0.4"/>
    <n v="175000"/>
    <n v="1"/>
    <n v="8.5714285714285712"/>
    <n v="57.142857142857146"/>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1"/>
    <s v="Número de empresas, desagregadas en micro, pequeñas, medianas y grandes. Nombre de micro-entreprises, petites entreprises, moyennes entreprises et grandes entreprises"/>
    <n v="25000000"/>
    <n v="900000"/>
    <n v="27.777777777777779"/>
    <n v="0.4"/>
    <n v="175000"/>
    <n v="1"/>
    <n v="3"/>
    <n v="20"/>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2"/>
    <s v="Número de empresas, desagregadas en micro, pequeñas, medianas y grandes. Nombre de micro-entreprises, petites entreprises, moyennes entreprises et grandes entreprises"/>
    <n v="25000000"/>
    <n v="900000"/>
    <n v="27.777777777777779"/>
    <n v="0.4"/>
    <n v="175000"/>
    <n v="1"/>
    <n v="5.55"/>
    <n v="37"/>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3"/>
    <s v="Número de organizaciones. Nombre d'organisations"/>
    <n v="25000000"/>
    <n v="900000"/>
    <n v="27.777777777777779"/>
    <n v="0.2"/>
    <n v="175000"/>
    <n v="1"/>
    <n v="4.2857142857142856"/>
    <n v="28.571428571428573"/>
    <s v="En base a las conclusiones de la Evaluación del Eje 1,  los datos obtenidos de la BD de benficiarios del 14/20 (una vez eliminadas las duplicidades) y los datos obtenidos a partir del muestreo seleccionado(dos proyectos tipo con dos y tres centros de investigación en el partenario, respectivamente), se estima una media de 2 Instituciones/organismos participantes. De la base de datos se identifican en torno a 45 entidades de investigación. El alcance previsto para este indicador es de 46 Centros de investigación. El valor final se fija eliminando las posibles duplicidades, como recomienda la ficha correspondiente del Staff Working document de la CE. Sur la base des résultats de l'évaluation de l'axe 1, des données obtenues à partir de la base de données des bénéficiaires 14/20 (après élimination des doublons) et des données obtenues à partir de l'échantillon sélectionné (deux projets de l'échantillon avec deux et trois centres de recherche dans le partenariat, respectivement), une moyenne de 2 institutions/agences participantes est estimée. Environ 45 entités de recherche sont identifiées dans la base de données. Le champ d'application prévu pour cet indicateur est de 46 centres de recherche. La valeur finale est fixée en éliminant les éventuels doublons, comme le recommande la fiche correspondante du document de travail des services de la CE."/>
    <m/>
    <s v="LANALAND Y HEALTH LSR."/>
    <m/>
  </r>
  <r>
    <x v="0"/>
    <s v="Crear un espacio común de conocimiento e innovación, impulsando la transformación digital y el crecimiento sostenible. Création d'un espace commun de la connaissance et de l'innovation, favorisant la transformation numérique et la croissance durable"/>
    <x v="0"/>
    <x v="1"/>
    <x v="4"/>
    <s v="Número de pequeñas y medianas empresas. Nombre de PME"/>
    <n v="25000000"/>
    <n v="900000"/>
    <n v="27.777777777777779"/>
    <n v="0.4"/>
    <n v="175000"/>
    <n v="0.5"/>
    <s v="N/A"/>
    <n v="28.571428571428573"/>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0"/>
    <x v="1"/>
    <x v="5"/>
    <s v="Número de organizaciones. Nombre d'organisations"/>
    <n v="25000000"/>
    <n v="900000"/>
    <n v="27.777777777777779"/>
    <n v="0.2"/>
    <n v="175000"/>
    <n v="0.75"/>
    <s v="N/A"/>
    <n v="21.428571428571431"/>
    <m/>
    <s v="Este indicador va ligado al RCO 07 , se considera que el 75% de las instituciones de investigación  que participan en proyectos de investigación conjunta sigan cooperando a través de las fronteras una vez finalizado el proyecto. Cet indicateur est lié au RCO 07, selon lequel 75 % des institutions de recherche participant à des projets de recherche conjoints sont considérées comme continuant à coopérer au-delà des frontières après la fin du projet. "/>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0"/>
    <s v="Número de empresas, desagregadas en micro, pequeñas, medianas y grandes. Nombre de micro-entreprises, petites entreprises, moyennes entreprises et grandes entreprises"/>
    <n v="15000000"/>
    <n v="900000"/>
    <n v="16.666666666666668"/>
    <n v="0.35"/>
    <n v="50000"/>
    <n v="1"/>
    <n v="15.75"/>
    <n v="105"/>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1"/>
    <s v="Número de empresas, desagregadas en micro, pequeñas, medianas y grandes. Nombre de micro-entreprises, petites entreprises, moyennes entreprises et grandes entreprises"/>
    <n v="15000000"/>
    <n v="900000"/>
    <n v="16.666666666666668"/>
    <n v="0.35"/>
    <n v="50000"/>
    <n v="1"/>
    <n v="3"/>
    <n v="20"/>
    <m/>
    <m/>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2"/>
    <s v="Número de empresas, desagregadas en micro, pequeñas, medianas y grandes. Nombre de micro-entreprises, petites entreprises, moyennes entreprises et grandes entreprises"/>
    <n v="15000000"/>
    <n v="900000"/>
    <n v="16.666666666666668"/>
    <n v="0.35"/>
    <n v="50000"/>
    <n v="1"/>
    <n v="12.75"/>
    <n v="85"/>
    <m/>
    <m/>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3"/>
    <s v="Número de organizaciones. Nombre d'organisations"/>
    <n v="15000000"/>
    <n v="900000"/>
    <n v="16.666666666666668"/>
    <n v="0.45"/>
    <n v="200000"/>
    <n v="1"/>
    <n v="5.0625000000000009"/>
    <n v="33.75000000000000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s v="PIXIL"/>
    <m/>
  </r>
  <r>
    <x v="0"/>
    <s v="Crear un espacio común de conocimiento e innovación, impulsando la transformación digital y el crecimiento sostenible. Création d'un espace commun de la connaissance et de l'innovation, favorisant la transformation numérique et la croissance durable"/>
    <x v="1"/>
    <x v="0"/>
    <x v="6"/>
    <s v="Número de instituciones públicas. Nombre d'institutions publiques"/>
    <n v="15000000"/>
    <n v="900000"/>
    <n v="16.666666666666668"/>
    <n v="0.2"/>
    <n v="290000"/>
    <n v="1"/>
    <n v="1.5517241379310347"/>
    <n v="10.344827586206899"/>
    <s v="Si se han previsto 17 proyectos para este OE y cada proyecto que seleccione este indicador aporta un valor de 2 instituciones, el valor sería de 34. Sin embargo, solo se estima que 5 proyectos elegirán este indicador =5 proyectos *2=10. Si 17 projets sont prévus pour cet OS et que chaque projet sélectionnant cet indicateur apporte une valeur de 2 institutions, la valeur serait de 34. Cependant, on estime que seuls 5 projets sélectionneront cet indicateur =5 projets *2=10."/>
    <m/>
    <s v="TRAMPOLINE"/>
    <m/>
  </r>
  <r>
    <x v="0"/>
    <s v="Crear un espacio común de conocimiento e innovación, impulsando la transformación digital y el crecimiento sostenible. Création d'un espace commun de la connaissance et de l'innovation, favorisant la transformation numérique et la croissance durable"/>
    <x v="1"/>
    <x v="1"/>
    <x v="4"/>
    <s v="Número de pequeñas y medianas empresas. Nombre de PME"/>
    <n v="15000000"/>
    <n v="900000"/>
    <n v="16.666666666666668"/>
    <n v="0.35"/>
    <n v="50000"/>
    <n v="0.5"/>
    <s v="N/A"/>
    <n v="52.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1"/>
    <x v="1"/>
    <x v="5"/>
    <s v="Número de organizaciones. Nombre d'organisations"/>
    <n v="15000000"/>
    <n v="900000"/>
    <n v="16.666666666666668"/>
    <n v="0.5"/>
    <n v="200000"/>
    <n v="0.7"/>
    <s v="N/A"/>
    <n v="26.250000000000004"/>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0"/>
    <s v="Crear un espacio común de conocimiento e innovación, impulsando la transformación digital y el crecimiento sostenible. Création d'un espace commun de la connaissance et de l'innovation, favorisant la transformation numérique et la croissance durable"/>
    <x v="1"/>
    <x v="1"/>
    <x v="7"/>
    <s v="Número de usuarios. Nombre d’utilisateurs"/>
    <n v="15000000"/>
    <n v="900000"/>
    <n v="16.666666666666668"/>
    <n v="0.2"/>
    <n v="290000"/>
    <n v="500"/>
    <s v="N/A"/>
    <n v="5172.4137931034493"/>
    <m/>
    <s v="Este indicador está vinculado con el RCO 14. No se dispone de referencia en el 14/20 sobre este tipo de servicios por lo que se estima que unas 10 instituciones y una media de 500 usuarios se benefician de servicios, productos y procesos digitales públicos, nuevos y mejorados. Al ser un indicador nuevo y no disponer de datos suficientes al respecto, el valor de base se fija justificadamente en cero. Cet indicateur est lié au RCO 14. Il n'y a pas de référence disponible en 14/20 pour ce type de services, on estime donc qu'environ 10 institutions et une moyenne de 500 utilisateurs bénéficient de services, produits et processus numériques publics nouveaux et améliorés. Comme il s'agit d'un nouvel indicateur et que les données disponibles sont insuffisantes, la valeur de référence est à juste titre fixée à zéro."/>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0"/>
    <s v="Número de empresas, desagregadas en micro, pequeñas, medianas y grandes. Nombre de micro-entreprises, petites entreprises, moyennes entreprises et grandes entreprises"/>
    <n v="11000000"/>
    <n v="680000"/>
    <n v="16.176470588235293"/>
    <n v="0.5"/>
    <n v="40000"/>
    <n v="1"/>
    <n v="20.625"/>
    <n v="137.5"/>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1"/>
    <s v="Número de empresas, desagregadas en micro, pequeñas, medianas y grandes. Nombre de micro-entreprises, petites entreprises, moyennes entreprises et grandes entreprises"/>
    <n v="11000000"/>
    <n v="680000"/>
    <n v="16.176470588235293"/>
    <n v="0.5"/>
    <n v="40000"/>
    <n v="1"/>
    <n v="2.6999999999999997"/>
    <n v="18"/>
    <m/>
    <m/>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2"/>
    <s v="Número de empresas, desagregadas en micro, pequeñas, medianas y grandes. Nombre de micro-entreprises, petites entreprises, moyennes entreprises et grandes entreprises"/>
    <n v="11000000"/>
    <n v="680000"/>
    <n v="16.176470588235293"/>
    <n v="0.5"/>
    <n v="40000"/>
    <n v="1"/>
    <n v="18"/>
    <n v="120"/>
    <m/>
    <m/>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3"/>
    <s v="Número de organizaciones. Nombre d'organisations"/>
    <n v="11000000"/>
    <n v="680000"/>
    <n v="16.176470588235293"/>
    <n v="0.6"/>
    <n v="200000"/>
    <n v="1"/>
    <n v="4.95"/>
    <n v="33"/>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0"/>
    <s v="Crear un espacio común de conocimiento e innovación, impulsando la transformación digital y el crecimiento sostenible. Création d'un espace commun de la connaissance et de l'innovation, favorisant la transformation numérique et la croissance durable"/>
    <x v="2"/>
    <x v="1"/>
    <x v="4"/>
    <s v="Número de pequeñas y medianas empresas. Nombre de PME"/>
    <n v="11000000"/>
    <n v="680000"/>
    <n v="16.176470588235293"/>
    <n v="0.5"/>
    <n v="40000"/>
    <n v="0.5"/>
    <s v="N/A"/>
    <n v="68.7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2"/>
    <x v="1"/>
    <x v="5"/>
    <s v="Número de organizaciones. Nombre d'organisations"/>
    <n v="11000000"/>
    <n v="680000"/>
    <n v="16.176470588235293"/>
    <n v="0.6"/>
    <n v="200000"/>
    <n v="0.75"/>
    <s v="N/A"/>
    <n v="24.75"/>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1"/>
    <s v="Proteger y consolidar los valores ecológicos del territorio transfronterizo. Protection et consolidation des valeurs écologiques du territoire transfrontalier"/>
    <x v="3"/>
    <x v="0"/>
    <x v="8"/>
    <s v="Kilómetros cuadrados. Km2"/>
    <n v="18785582.52"/>
    <n v="1500000"/>
    <n v="12.52372168"/>
    <n v="0.4"/>
    <n v="110"/>
    <n v="1"/>
    <n v="10246.681374545455"/>
    <n v="68311.209163636362"/>
    <s v="Se estima que las medidas de protección alcancen, aproximadamente, al 60% del territorio. On estime que les mesures de protection couvrent environ 60% du territoire."/>
    <m/>
    <m/>
    <m/>
  </r>
  <r>
    <x v="1"/>
    <s v="Proteger y consolidar los valores ecológicos del territorio transfronterizo. Protection et consolidation des valeurs écologiques du territoire transfrontalier"/>
    <x v="3"/>
    <x v="0"/>
    <x v="9"/>
    <s v="Kilómetros cuadrados. Km2"/>
    <n v="18785582.52"/>
    <n v="1500000"/>
    <n v="12.52372168"/>
    <n v="0.4"/>
    <n v="218"/>
    <n v="1"/>
    <n v="5170.3438128440366"/>
    <n v="34468.958752293576"/>
    <s v="Se estima que las medidas de protección alcancen, aproximadamente, al 30% del territorio. On estime que les mesures de protection couvrent environ 30 % du territoire."/>
    <m/>
    <m/>
    <m/>
  </r>
  <r>
    <x v="1"/>
    <s v="Proteger y consolidar los valores ecológicos del territorio transfronterizo. Protection et consolidation des valeurs écologiques du territoire transfrontalier"/>
    <x v="3"/>
    <x v="0"/>
    <x v="10"/>
    <s v="Número de estrategias y planes de acción. Nombre de stratégies ou plans d'action"/>
    <n v="18785582.52"/>
    <n v="1500000"/>
    <n v="12.52372168"/>
    <n v="0.3"/>
    <n v="450000"/>
    <n v="1"/>
    <n v="1.8785582519999999"/>
    <n v="12.52372168"/>
    <s v="Se estima que cada proyecto produzca una estrategia o plan de acción. Chaque projet doit produire une stratégie ou un plan d'action."/>
    <m/>
    <s v="Ejemplos de proyectos: OPCC y sus proyectos satélite. PYRMOVE y POCRISC."/>
    <m/>
  </r>
  <r>
    <x v="1"/>
    <s v="Proteger y consolidar los valores ecológicos del territorio transfronterizo. Protection et consolidation des valeurs écologiques du territoire transfrontalier"/>
    <x v="3"/>
    <x v="0"/>
    <x v="11"/>
    <s v="Número de soluciones. Nombre de solutions"/>
    <n v="18785582.52"/>
    <n v="1500000"/>
    <n v="12.52372168"/>
    <n v="0.1"/>
    <n v="150000"/>
    <n v="1"/>
    <n v="1.8785582520000002"/>
    <n v="12.523721680000001"/>
    <s v="Se estima que cada proyecto contribuirá con una solución de adaptación al cambio climático. "/>
    <m/>
    <m/>
    <m/>
  </r>
  <r>
    <x v="1"/>
    <s v="Proteger y consolidar los valores ecológicos del territorio transfronterizo. Protection et consolidation des valeurs écologiques du territoire transfrontalier"/>
    <x v="3"/>
    <x v="0"/>
    <x v="12"/>
    <s v="Número de participaciones"/>
    <n v="18785582.52"/>
    <n v="1500000"/>
    <n v="12.52372168"/>
    <n v="0.5"/>
    <n v="175000"/>
    <n v="1"/>
    <n v="8.050963937142857"/>
    <n v="53.673092914285711"/>
    <s v="Se estima que cada proyecto va a tener una media de 4 participaciones en acciones conjuntas transfronterizas. "/>
    <m/>
    <m/>
    <m/>
  </r>
  <r>
    <x v="1"/>
    <s v="Proteger y consolidar los valores ecológicos del territorio transfronterizo. Protection et consolidation des valeurs écologiques du territoire transfrontalier"/>
    <x v="3"/>
    <x v="1"/>
    <x v="13"/>
    <s v="Número de personas. Nombre de personnes"/>
    <n v="18785582.52"/>
    <n v="1500000"/>
    <n v="12.666666666666666"/>
    <n v="0.4"/>
    <n v="110"/>
    <n v="129"/>
    <s v="N/A"/>
    <n v="8912727.2727272715"/>
    <m/>
    <s v="Población = Km2 cubiertos en la acción * densidad media de población del espacio de cooperación. Este indicador está vinculado con el RCO 121. Population = Km2 couverts par l'action * densité moyenne de population de la zone de coopération. Cet indicateur est lié au RCO 121."/>
    <m/>
    <m/>
  </r>
  <r>
    <x v="1"/>
    <s v="Proteger y consolidar los valores ecológicos del territorio transfronterizo. Protection et consolidation des valeurs écologiques du territoire transfrontalier"/>
    <x v="3"/>
    <x v="1"/>
    <x v="14"/>
    <s v="Número de personas. Nombre de personnes"/>
    <n v="18785582.52"/>
    <n v="1500000"/>
    <n v="12.666666666666666"/>
    <n v="0.4"/>
    <n v="218"/>
    <n v="129"/>
    <s v="N/A"/>
    <n v="4497247.7064220188"/>
    <m/>
    <s v="Población=Superficie cubierta x densidad media de población del espacio de cooperación. Este indicador está vinculado con el RCO 28. Population = Zone couverte x densité moyenne de population de la zone de coopération. Cet indicateur est lié au RCO 28."/>
    <m/>
    <m/>
  </r>
  <r>
    <x v="1"/>
    <s v="Proteger y consolidar los valores ecológicos del territorio transfronterizo. Protection et consolidation des valeurs écologiques du territoire transfrontalier"/>
    <x v="3"/>
    <x v="1"/>
    <x v="15"/>
    <s v="Número de estrategias y planes de acción. Nombre de stratégies ou plans d'action"/>
    <n v="18785582.52"/>
    <n v="1500000"/>
    <n v="12.52372168"/>
    <n v="0.1"/>
    <n v="150000"/>
    <n v="0.7"/>
    <s v="N/A"/>
    <n v="17.533210352000001"/>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1"/>
    <s v="Proteger y consolidar los valores ecológicos del territorio transfronterizo. Protection et consolidation des valeurs écologiques du territoire transfrontalier"/>
    <x v="3"/>
    <x v="1"/>
    <x v="16"/>
    <s v="Número de participaciones"/>
    <n v="18785582.52"/>
    <n v="1500000"/>
    <n v="12.52372168"/>
    <n v="0.5"/>
    <n v="175000"/>
    <n v="0.7"/>
    <s v="N/A"/>
    <n v="37.571165039999997"/>
    <m/>
    <m/>
    <m/>
    <m/>
  </r>
  <r>
    <x v="1"/>
    <s v="Proteger y consolidar los valores ecológicos del territorio transfronterizo. Protection et consolidation des valeurs écologiques du territoire transfrontalier"/>
    <x v="4"/>
    <x v="0"/>
    <x v="10"/>
    <s v="Número de estrategias y planes de acción. Nombre de stratégies ou plans d'action"/>
    <n v="9982645.1679999996"/>
    <n v="1200000"/>
    <n v="8.3188709733333326"/>
    <n v="0.35"/>
    <n v="300000"/>
    <n v="1"/>
    <n v="1.7469629043999999"/>
    <n v="11.646419362666666"/>
    <s v="Se estima que cada proyecto produzca una estrategia o plan de acción. Chaque projet doit produire une stratégie ou un plan d'action."/>
    <m/>
    <s v="NUTRIA"/>
    <m/>
  </r>
  <r>
    <x v="1"/>
    <s v="Proteger y consolidar los valores ecológicos del territorio transfronterizo. Protection et consolidation des valeurs écologiques du territoire transfrontalier"/>
    <x v="4"/>
    <x v="0"/>
    <x v="11"/>
    <s v="Número de soluciones. Nombre de solutions"/>
    <n v="9982645.1679999996"/>
    <n v="1500000"/>
    <n v="6.6550967786666666"/>
    <n v="0.25"/>
    <n v="150000"/>
    <n v="1"/>
    <n v="2.4956612919999999"/>
    <n v="16.637741946666665"/>
    <m/>
    <m/>
    <m/>
    <m/>
  </r>
  <r>
    <x v="1"/>
    <s v="Proteger y consolidar los valores ecológicos del territorio transfronterizo. Protection et consolidation des valeurs écologiques du territoire transfrontalier"/>
    <x v="4"/>
    <x v="1"/>
    <x v="15"/>
    <s v="Número de estrategias y planes de acción. Nombre de stratégies ou plans d'action"/>
    <n v="9982645.1679999996"/>
    <n v="1200000"/>
    <n v="8.5"/>
    <n v="0.35"/>
    <n v="300000"/>
    <n v="0.7"/>
    <s v="N/A"/>
    <n v="19.798912916533332"/>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NUTRIA"/>
    <m/>
  </r>
  <r>
    <x v="1"/>
    <s v="Proteger y consolidar los valores ecológicos del territorio transfronterizo. Protection et consolidation des valeurs écologiques du territoire transfrontalier"/>
    <x v="5"/>
    <x v="0"/>
    <x v="0"/>
    <s v="Número de empresas, desagregadas en micro, pequeñas, medianas y grandes. Nombre de micro-entreprises, petites entreprises, moyennes entreprises et grandes entreprises"/>
    <n v="11187022.7004"/>
    <n v="800000"/>
    <n v="13.9837783755"/>
    <n v="0.25"/>
    <n v="35000"/>
    <n v="1"/>
    <n v="11.488211773103076"/>
    <n v="76.58807848735384"/>
    <m/>
    <s v="Basado en el CO01 “número de empresas que reciben apoyo”. Los valores son ligeramente más altos que en los OE del OP1 porque se espera que los proyectos puedan apoyar a mayor número de empresas debido a las características del sector. Basé sur CO01 &quot;nombre d'entreprises bénéficiant d'un soutien&quot;.  Les valeurs sont légèrement plus élevées que dans les OS de l'OP1 car on s'attend à ce que les projets puissent soutenir un plus grand nombre d'entreprises en raison des caractéristiques du secteur."/>
    <s v="REVALPET, PLASTICOPYR"/>
    <m/>
  </r>
  <r>
    <x v="1"/>
    <s v="Crear un espacio común de conocimiento e innovación, impulsando la transformación digital y el crecimiento sostenible. Création d'un espace commun de la connaissance et de l'innovation, favorisant la transformation numérique et la croissance durable"/>
    <x v="5"/>
    <x v="0"/>
    <x v="1"/>
    <s v="Número de empresas, desagregadas en micro, pequeñas, medianas y grandes. Nombre de micro-entreprises, petites entreprises, moyennes entreprises et grandes entreprises"/>
    <n v="11187022.7004"/>
    <n v="900000"/>
    <n v="12.430025222666668"/>
    <n v="0.15"/>
    <n v="50000"/>
    <n v="1"/>
    <n v="5.03416021518"/>
    <n v="33.5610681012"/>
    <m/>
    <s v="Basado en el CO01 “número de empresas que reciben apoyo”. Basé sur CO01 &quot;nombre d'entreprises bénéficiant d'un soutien&quot;."/>
    <m/>
    <m/>
  </r>
  <r>
    <x v="1"/>
    <s v="Crear un espacio común de conocimiento e innovación, impulsando la transformación digital y el crecimiento sostenible. Création d'un espace commun de la connaissance et de l'innovation, favorisant la transformation numérique et la croissance durable"/>
    <x v="5"/>
    <x v="0"/>
    <x v="2"/>
    <s v="Número de empresas, desagregadas en micro, pequeñas, medianas y grandes. Nombre de micro-entreprises, petites entreprises, moyennes entreprises et grandes entreprises"/>
    <n v="11187022.7004"/>
    <n v="900000"/>
    <n v="12.430025222666668"/>
    <n v="0.25"/>
    <n v="65000"/>
    <n v="1"/>
    <n v="6.4540515579230773"/>
    <n v="43.027010386153847"/>
    <m/>
    <s v="Basado en el CO01 “número de empresas que reciben apoyo”. Basé sur CO01 &quot;nombre d'entreprises bénéficiant d'un soutien&quot;."/>
    <m/>
    <m/>
  </r>
  <r>
    <x v="1"/>
    <s v="Proteger y consolidar los valores ecológicos del territorio transfronterizo. Protection et consolidation des valeurs écologiques du territoire transfrontalier"/>
    <x v="5"/>
    <x v="0"/>
    <x v="10"/>
    <s v="Número de estrategias y planes de acción. Nombre de stratégies ou plans d'action"/>
    <n v="11187022.7004"/>
    <n v="800000"/>
    <n v="13.9837783755"/>
    <n v="0.4"/>
    <n v="350000"/>
    <n v="1"/>
    <n v="1.9177753200685717"/>
    <n v="12.785168800457145"/>
    <s v="Se estima que cada proyecto produzca una estrategia o plan de acción. Chaque projet doit produire une stratégie ou un plan d'action."/>
    <m/>
    <s v="REVALPET, PLASTICOPYR"/>
    <m/>
  </r>
  <r>
    <x v="1"/>
    <s v="Proteger y consolidar los valores ecológicos del territorio transfronterizo. Protection et consolidation des valeurs écologiques du territoire transfrontalier"/>
    <x v="5"/>
    <x v="0"/>
    <x v="11"/>
    <s v="Número de soluciones. Nombre de solutions"/>
    <n v="11187022.7004"/>
    <n v="1500000"/>
    <n v="7.4580151336"/>
    <n v="0.25"/>
    <n v="200000"/>
    <n v="1"/>
    <n v="2.097566756325"/>
    <n v="13.9837783755"/>
    <m/>
    <m/>
    <m/>
    <m/>
  </r>
  <r>
    <x v="1"/>
    <s v="Proteger y consolidar los valores ecológicos del territorio transfronterizo. Protection et consolidation des valeurs écologiques du territoire transfrontalier"/>
    <x v="5"/>
    <x v="0"/>
    <x v="12"/>
    <s v="Número de participaciones"/>
    <n v="11187022.7004"/>
    <n v="1500000"/>
    <n v="7.4580151336"/>
    <n v="0.3"/>
    <n v="150000"/>
    <n v="1"/>
    <n v="3.35610681012"/>
    <n v="22.3740454008"/>
    <m/>
    <m/>
    <m/>
    <m/>
  </r>
  <r>
    <x v="1"/>
    <s v="Proteger y consolidar los valores ecológicos del territorio transfronterizo. Protection et consolidation des valeurs écologiques du territoire transfrontalier"/>
    <x v="5"/>
    <x v="1"/>
    <x v="4"/>
    <s v="Número de pequeñas y medianas empresas. Nombre de PME"/>
    <n v="11187022.7004"/>
    <n v="800000"/>
    <n v="14.25"/>
    <n v="0.25"/>
    <n v="35000"/>
    <n v="0.5"/>
    <s v="N/A"/>
    <n v="40.71428571428571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s v="REVALPET, PLASTICOPYR"/>
    <m/>
  </r>
  <r>
    <x v="1"/>
    <s v="Proteger y consolidar los valores ecológicos del territorio transfronterizo. Protection et consolidation des valeurs écologiques du territoire transfrontalier"/>
    <x v="5"/>
    <x v="1"/>
    <x v="15"/>
    <s v="Número de estrategias y planes de acción. Nombre de stratégies ou plans d'action"/>
    <n v="11187022.7004"/>
    <n v="800000"/>
    <n v="14.25"/>
    <n v="0.4"/>
    <n v="350000"/>
    <n v="0.7"/>
    <s v="N/A"/>
    <n v="18.73826302316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REVALPET, PLASTICOPYR"/>
    <m/>
  </r>
  <r>
    <x v="1"/>
    <s v="Proteger y consolidar los valores ecológicos del territorio transfronterizo. Protection et consolidation des valeurs écologiques du territoire transfrontalier"/>
    <x v="5"/>
    <x v="1"/>
    <x v="16"/>
    <s v="Número de participaciones"/>
    <n v="11187022.7004"/>
    <n v="1500000"/>
    <n v="7.4580151336"/>
    <n v="0.3"/>
    <n v="150000"/>
    <n v="0.75"/>
    <s v="N/A"/>
    <n v="16.7805340506"/>
    <m/>
    <m/>
    <m/>
    <m/>
  </r>
  <r>
    <x v="1"/>
    <s v="Proteger y consolidar los valores ecológicos del territorio transfronterizo. Protection et consolidation des valeurs écologiques du territoire transfrontalier"/>
    <x v="6"/>
    <x v="0"/>
    <x v="10"/>
    <s v="Número de estrategias y planes de acción. Nombre de stratégies ou plans d'action"/>
    <n v="15287629.9933"/>
    <n v="1100000"/>
    <n v="13.897845448454545"/>
    <n v="0.45"/>
    <n v="380000"/>
    <n v="1"/>
    <n v="2.7155658540730263"/>
    <n v="18.103772360486843"/>
    <s v="Se estima que cada proyecto produzca una estrategia o plan de acción. Chaque projet doit produire une stratégie ou un plan d'action."/>
    <m/>
    <m/>
    <m/>
  </r>
  <r>
    <x v="1"/>
    <s v="Proteger y consolidar los valores ecológicos del territorio transfronterizo. Protection et consolidation des valeurs écologiques du territoire transfrontalier"/>
    <x v="6"/>
    <x v="0"/>
    <x v="11"/>
    <s v="Número de soluciones. Nombre de solutions"/>
    <n v="15287629.9933"/>
    <n v="1100000"/>
    <n v="13.897845448454545"/>
    <n v="0.35"/>
    <n v="330000"/>
    <n v="1"/>
    <n v="2.4321229534795452"/>
    <n v="16.214153023196967"/>
    <s v="Se estima que cada proyecto produzca una solución desarrollada conjuntamente. Chaque projet doit aboutir à une solution élaborée conjointement."/>
    <m/>
    <m/>
    <m/>
  </r>
  <r>
    <x v="1"/>
    <s v="Proteger y consolidar los valores ecológicos del territorio transfronterizo. Protection et consolidation des valeurs écologiques du territoire transfrontalier"/>
    <x v="6"/>
    <x v="1"/>
    <x v="15"/>
    <s v="Número de estrategias y planes de acción. Nombre de stratégies ou plans d'action"/>
    <n v="15287629.9933"/>
    <n v="1100000"/>
    <n v="13.897845448454545"/>
    <n v="0.45"/>
    <n v="380000"/>
    <n v="0.7"/>
    <s v="N/A"/>
    <n v="12.67264065234078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1"/>
    <s v="Proteger y consolidar los valores ecológicos del territorio transfronterizo. Protection et consolidation des valeurs écologiques du territoire transfrontalier"/>
    <x v="6"/>
    <x v="1"/>
    <x v="17"/>
    <s v="Número de soluciones. Nombre de solutions"/>
    <n v="15287629.9933"/>
    <n v="1100000"/>
    <n v="13.897845448454545"/>
    <n v="0.35"/>
    <n v="330000"/>
    <n v="0.75"/>
    <s v="N/A"/>
    <n v="12.160614767397725"/>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7"/>
    <x v="0"/>
    <x v="11"/>
    <s v="Número de soluciones. Nombre de solutions"/>
    <n v="7600000"/>
    <n v="600000"/>
    <n v="12.666666666666666"/>
    <n v="0.45"/>
    <n v="250000"/>
    <n v="1"/>
    <n v="2.052"/>
    <n v="13.68"/>
    <s v="Se estima que cada proyecto produzca una solución desarrollada conjuntamente. Chaque projet doit aboutir à une solution élaborée conjointement."/>
    <m/>
    <m/>
    <m/>
  </r>
  <r>
    <x v="2"/>
    <s v="Facilitar el acceso al empleo y a la formación de calidad en el espacio transfronterizo. Faciliter l'accès à l'emploi et à une formation de qualité dans la zone transfrontalière "/>
    <x v="7"/>
    <x v="0"/>
    <x v="3"/>
    <s v="Número de organizaciones. Nombre d'organisations"/>
    <n v="7600000"/>
    <n v="600000"/>
    <n v="12.666666666666666"/>
    <n v="0.5"/>
    <n v="150000"/>
    <n v="1"/>
    <n v="3.8"/>
    <n v="25.333333333333332"/>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s v="PYREMPFOR, Mestrès, PYRPASTUM, COOPWOOD, TRAMPOLINE"/>
    <m/>
  </r>
  <r>
    <x v="2"/>
    <s v="Facilitar el acceso al empleo y a la formación de calidad en el espacio transfronterizo. Faciliter l'accès à l'emploi et à une formation de qualité dans la zone transfrontalière "/>
    <x v="7"/>
    <x v="0"/>
    <x v="10"/>
    <s v="Número de estrategias y planes de acción. Nombre de stratégies ou plans d'action"/>
    <n v="7600000"/>
    <n v="600000"/>
    <n v="12.666666666666666"/>
    <n v="0.45"/>
    <n v="400000"/>
    <n v="1"/>
    <n v="1.2825"/>
    <n v="8.5500000000000007"/>
    <s v="Se estima que cada proyecto produzca una estrategia o plan de acción. Chaque projet doit produire une stratégie ou un plan d'action."/>
    <m/>
    <m/>
    <m/>
  </r>
  <r>
    <x v="2"/>
    <s v="Facilitar el acceso al empleo y a la formación de calidad en el espacio transfronterizo. Faciliter l'accès à l'emploi et à une formation de qualité dans la zone transfrontalière "/>
    <x v="7"/>
    <x v="1"/>
    <x v="17"/>
    <s v="Número de soluciones. Nombre de solutions"/>
    <n v="7600000"/>
    <n v="600000"/>
    <n v="12.666666666666666"/>
    <n v="0.45"/>
    <n v="250000"/>
    <n v="0.75"/>
    <s v="N/A"/>
    <n v="10.26"/>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7"/>
    <x v="1"/>
    <x v="5"/>
    <s v="Número de organizaciones. Nombre d'organisations"/>
    <n v="7600000"/>
    <n v="600000"/>
    <n v="12.666666666666666"/>
    <n v="0.5"/>
    <n v="150000"/>
    <n v="0.75"/>
    <s v="N/A"/>
    <n v="19"/>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2"/>
    <s v="Facilitar el acceso al empleo y a la formación de calidad en el espacio transfronterizo. Faciliter l'accès à l'emploi et à une formation de qualité dans la zone transfrontalière "/>
    <x v="7"/>
    <x v="1"/>
    <x v="15"/>
    <s v="Número de estrategias y planes de acción. Nombre de stratégies ou plans d'action"/>
    <n v="7600000"/>
    <n v="600000"/>
    <n v="12.666666666666666"/>
    <n v="0.45"/>
    <n v="400000"/>
    <n v="0.7"/>
    <s v="N/A"/>
    <n v="5.9850000000000003"/>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2"/>
    <s v="Facilitar el acceso al empleo y a la formación de calidad en el espacio transfronterizo. Faciliter l'accès à l'emploi et à une formation de qualité dans la zone transfrontalière "/>
    <x v="8"/>
    <x v="0"/>
    <x v="11"/>
    <s v="Número de soluciones. Nombre de solutions"/>
    <n v="8799948.3200000003"/>
    <n v="600000"/>
    <n v="14.666580533333335"/>
    <n v="0.5"/>
    <n v="275000"/>
    <n v="1"/>
    <n v="2.3999859054545456"/>
    <n v="15.999906036363637"/>
    <s v="Se estima que cada proyecto produzca una solución desarrollada conjuntamente. Chaque projet doit aboutir à une solution élaborée conjointement."/>
    <m/>
    <m/>
    <m/>
  </r>
  <r>
    <x v="2"/>
    <s v="Facilitar el acceso al empleo y a la formación de calidad en el espacio transfronterizo. Faciliter l'accès à l'emploi et à une formation de qualité dans la zone transfrontalière "/>
    <x v="8"/>
    <x v="0"/>
    <x v="3"/>
    <s v="Número de organizaciones. Nombre d'organisations"/>
    <n v="8799948.3200000003"/>
    <n v="600000"/>
    <n v="14.666580533333335"/>
    <n v="0.4"/>
    <n v="200000"/>
    <n v="1"/>
    <n v="2.6399844959999998"/>
    <n v="17.599896640000001"/>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2"/>
    <s v="Facilitar el acceso al empleo y a la formación de calidad en el espacio transfronterizo. Faciliter l'accès à l'emploi et à une formation de qualité dans la zone transfrontalière "/>
    <x v="8"/>
    <x v="0"/>
    <x v="10"/>
    <s v="Número de estrategias y planes de acción. Nombre de stratégies ou plans d'action"/>
    <n v="8799948.3200000003"/>
    <n v="600000"/>
    <n v="14.666580533333335"/>
    <n v="0.4"/>
    <n v="250000"/>
    <n v="1"/>
    <n v="2.1119875968000001"/>
    <n v="14.079917312000001"/>
    <s v="Se estima que cada proyecto produzca una estrategia o plan de acción. Chaque projet doit produire une stratégie ou un plan d'action."/>
    <m/>
    <m/>
    <m/>
  </r>
  <r>
    <x v="2"/>
    <s v="Facilitar el acceso al empleo y a la formación de calidad en el espacio transfronterizo. Faciliter l'accès à l'emploi et à une formation de qualité dans la zone transfrontalière "/>
    <x v="8"/>
    <x v="1"/>
    <x v="17"/>
    <s v="Número de soluciones. Nombre de solutions"/>
    <n v="8799948.3200000003"/>
    <n v="600000"/>
    <n v="14.666666666666666"/>
    <n v="0.5"/>
    <n v="275000"/>
    <n v="0.75"/>
    <s v="N/A"/>
    <n v="12"/>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8"/>
    <x v="1"/>
    <x v="5"/>
    <s v="Número de organizaciones. Nombre d'organisations"/>
    <n v="8799948.3200000003"/>
    <n v="600000"/>
    <n v="14.666666666666666"/>
    <n v="0.4"/>
    <n v="200000"/>
    <n v="0.75"/>
    <s v="N/A"/>
    <n v="13.200000000000001"/>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2"/>
    <s v="Facilitar el acceso al empleo y a la formación de calidad en el espacio transfronterizo. Faciliter l'accès à l'emploi et à une formation de qualité dans la zone transfrontalière "/>
    <x v="8"/>
    <x v="1"/>
    <x v="15"/>
    <s v="Número de estrategias y planes de acción. Nombre de stratégies ou plans d'action"/>
    <n v="8799948.3200000003"/>
    <n v="600000"/>
    <n v="14.666666666666666"/>
    <n v="0.4"/>
    <n v="250000"/>
    <n v="0.7"/>
    <s v="N/A"/>
    <n v="9.855999999999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3"/>
    <s v="Construir un espacio transfronterizo inclusivo y socialmente más integrado. Construire un espace transfrontalier plus intégré et plus inclusif sur le plan social "/>
    <x v="9"/>
    <x v="0"/>
    <x v="11"/>
    <s v="Número de soluciones. Nombre de solutions"/>
    <n v="6700000"/>
    <n v="800000"/>
    <n v="8.375"/>
    <n v="0.55000000000000004"/>
    <n v="400000"/>
    <n v="1"/>
    <n v="1.381875"/>
    <n v="9.2125000000000004"/>
    <s v="Se estima que cada proyecto produzca una solución desarrollada conjuntamente. Chaque projet doit aboutir à une solution élaborée conjointement."/>
    <m/>
    <m/>
    <m/>
  </r>
  <r>
    <x v="3"/>
    <s v="Construir un espacio transfronterizo inclusivo y socialmente más integrado. Construire un espace transfrontalier plus intégré et plus inclusif sur le plan social "/>
    <x v="9"/>
    <x v="0"/>
    <x v="3"/>
    <s v="Número de organizaciones. Nombre d'organisations"/>
    <n v="6700000"/>
    <n v="800000"/>
    <n v="8.375"/>
    <n v="0.55000000000000004"/>
    <n v="150000"/>
    <n v="1"/>
    <n v="3.6850000000000005"/>
    <n v="24.5666666666666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3"/>
    <s v="Construir un espacio transfronterizo inclusivo y socialmente más integrado. Construire un espace transfrontalier plus intégré et plus inclusif sur le plan social "/>
    <x v="9"/>
    <x v="0"/>
    <x v="10"/>
    <s v="Número de estrategias y planes de acción. Nombre de stratégies ou plans d'action"/>
    <n v="6700000"/>
    <n v="800000"/>
    <n v="8.375"/>
    <n v="0.6"/>
    <n v="450000"/>
    <n v="1"/>
    <n v="1.34"/>
    <n v="8.9333333333333336"/>
    <s v="Se estima que cada proyecto produzca una estrategia o plan de acción. Chaque projet doit produire une stratégie ou un plan d'action."/>
    <m/>
    <m/>
    <m/>
  </r>
  <r>
    <x v="3"/>
    <s v="Construir un espacio transfronterizo inclusivo y socialmente más integrado. Construire un espace transfrontalier plus intégré et plus inclusif sur le plan social "/>
    <x v="9"/>
    <x v="1"/>
    <x v="17"/>
    <s v="Número de soluciones. Nombre de solutions"/>
    <n v="6700000"/>
    <n v="800000"/>
    <n v="8.375"/>
    <n v="0.55000000000000004"/>
    <n v="400000"/>
    <n v="0.75"/>
    <s v="N/A"/>
    <n v="6.9093750000000007"/>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3"/>
    <s v="Construir un espacio transfronterizo inclusivo y socialmente más integrado. Construire un espace transfrontalier plus intégré et plus inclusif sur le plan social "/>
    <x v="9"/>
    <x v="1"/>
    <x v="5"/>
    <s v="Número de organizaciones. Nombre d'organisations"/>
    <n v="6700000"/>
    <n v="800000"/>
    <n v="8.375"/>
    <n v="0.55000000000000004"/>
    <n v="150000"/>
    <n v="0.75"/>
    <s v="N/A"/>
    <n v="18.425000000000004"/>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3"/>
    <s v="Construir un espacio transfronterizo inclusivo y socialmente más integrado. Construire un espace transfrontalier plus intégré et plus inclusif sur le plan social "/>
    <x v="9"/>
    <x v="1"/>
    <x v="15"/>
    <s v="Número de estrategias y planes de acción. Nombre de stratégies ou plans d'action"/>
    <n v="6700000"/>
    <n v="800000"/>
    <n v="8.375"/>
    <n v="0.6"/>
    <n v="450000"/>
    <n v="0.7"/>
    <s v="N/A"/>
    <n v="6.253333333333333"/>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3"/>
    <s v="Construir un espacio transfronterizo inclusivo y socialmente más integrado. Construire un espace transfrontalier plus intégré et plus inclusif sur le plan social "/>
    <x v="10"/>
    <x v="0"/>
    <x v="11"/>
    <s v="Número de soluciones. Nombre de solutions"/>
    <n v="9100000"/>
    <n v="900000"/>
    <n v="10.111111111111111"/>
    <n v="0.5"/>
    <n v="390000"/>
    <n v="1"/>
    <n v="1.7499999999999998"/>
    <n v="11.666666666666666"/>
    <s v="Se estima que cada proyecto produzca una solución desarrollada conjuntamente. Chaque projet doit aboutir à une solution élaborée conjointement."/>
    <m/>
    <s v="JACOB ACCESS, ALBERGUE DE MARTILLUÉ, SAREA"/>
    <m/>
  </r>
  <r>
    <x v="3"/>
    <s v="Construir un espacio transfronterizo inclusivo y socialmente más integrado. Construire un espace transfrontalier plus intégré et plus inclusif sur le plan social "/>
    <x v="10"/>
    <x v="0"/>
    <x v="3"/>
    <s v="Número de organizaciones. Nombre d'organisations"/>
    <n v="9100000"/>
    <n v="900000"/>
    <n v="10.111111111111111"/>
    <n v="0.5"/>
    <n v="200000"/>
    <n v="1"/>
    <n v="3.4125000000000001"/>
    <n v="22.75"/>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3"/>
    <s v="Construir un espacio transfronterizo inclusivo y socialmente más integrado. Construire un espace transfrontalier plus intégré et plus inclusif sur le plan social "/>
    <x v="10"/>
    <x v="0"/>
    <x v="10"/>
    <s v="Número de estrategias y planes de acción. Nombre de stratégies ou plans d'action"/>
    <n v="9100000"/>
    <n v="900000"/>
    <n v="10.111111111111111"/>
    <n v="0.4"/>
    <n v="350000"/>
    <n v="1"/>
    <n v="1.56"/>
    <n v="10.4"/>
    <s v="Se estima que cada proyecto produzca una estrategia o plan de acción. Chaque projet doit produire une stratégie ou un plan d'action."/>
    <m/>
    <m/>
    <m/>
  </r>
  <r>
    <x v="3"/>
    <s v="Construir un espacio transfronterizo inclusivo y socialmente más integrado. Construire un espace transfrontalier plus intégré et plus inclusif sur le plan social "/>
    <x v="10"/>
    <x v="1"/>
    <x v="17"/>
    <s v="Número de soluciones. Nombre de solutions"/>
    <n v="9100000"/>
    <n v="900000"/>
    <n v="10.111111111111111"/>
    <n v="0.5"/>
    <n v="390000"/>
    <n v="0.75"/>
    <s v="N/A"/>
    <n v="8.75"/>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3"/>
    <s v="Construir un espacio transfronterizo inclusivo y socialmente más integrado. Construire un espace transfrontalier plus intégré et plus inclusif sur le plan social "/>
    <x v="10"/>
    <x v="1"/>
    <x v="5"/>
    <s v="Número de organizaciones. Nombre d'organisations"/>
    <n v="9100000"/>
    <n v="900000"/>
    <n v="10.111111111111111"/>
    <n v="0.5"/>
    <n v="200000"/>
    <n v="0.75"/>
    <s v="N/A"/>
    <n v="17.0625"/>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3"/>
    <s v="Construir un espacio transfronterizo inclusivo y socialmente más integrado. Construire un espace transfrontalier plus intégré et plus inclusif sur le plan social "/>
    <x v="10"/>
    <x v="1"/>
    <x v="15"/>
    <s v="Número de estrategias y planes de acción. Nombre de stratégies ou plans d'action"/>
    <n v="9100000"/>
    <n v="900000"/>
    <n v="10.111111111111111"/>
    <n v="0.4"/>
    <n v="350000"/>
    <n v="0.7"/>
    <s v="N/A"/>
    <n v="7.2799999999999994"/>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0"/>
    <x v="0"/>
    <s v="Número de empresas, desagregadas en micro, pequeñas, medianas y grandes. Nombre de micro-entreprises, petites entreprises, moyennes entreprises et grandes entreprises"/>
    <n v="35004272.258699998"/>
    <m/>
    <m/>
    <m/>
    <m/>
    <n v="1"/>
    <n v="11.427865355046176"/>
    <n v="76.185769033641179"/>
    <m/>
    <s v="Basado en el CO01 “número de empresas que reciben apoyo”. Los valores son ligeramente más altos que en los OE del OP1 porque se espera que los proyectos puedan apoyar a mayor número de empresas debido a las características del sector. Basé sur CO01 &quot;nombre d'entreprises bénéficiant d'un soutien&quot;.  Les valeurs sont légèrement plus élevées que dans les OS de l'OP1 car on s'attend à ce que les projets puissent soutenir un plus grand nombre d'entreprises en raison des caractéristiques du secteur."/>
    <s v="Acciones de los beneficiarios en KINTOAN BARNA (parte de los GP), COOP'ART"/>
    <m/>
  </r>
  <r>
    <x v="4"/>
    <s v="Crear un espacio común de conocimiento e innovación, impulsando la transformación digital y el crecimiento sostenible. Création d'un espace commun de la connaissance et de l'innovation, favorisant la transformation numérique et la croissance durable"/>
    <x v="11"/>
    <x v="0"/>
    <x v="1"/>
    <s v="Número de empresas, desagregadas en micro, pequeñas, medianas y grandes. Nombre de micro-entreprises, petites entreprises, moyennes entreprises et grandes entreprises"/>
    <n v="35004272.258699998"/>
    <n v="900000"/>
    <n v="38.893635842999998"/>
    <n v="0.2"/>
    <n v="200000"/>
    <n v="1"/>
    <n v="5.2506408388049994"/>
    <n v="35.004272258699999"/>
    <m/>
    <s v="Basado en el CO01 “número de empresas que reciben apoyo”. Basé sur CO01 &quot;nombre d'entreprises bénéficiant d'un soutien&quot;."/>
    <m/>
    <m/>
  </r>
  <r>
    <x v="4"/>
    <s v="Crear un espacio común de conocimiento e innovación, impulsando la transformación digital y el crecimiento sostenible. Création d'un espace commun de la connaissance et de l'innovation, favorisant la transformation numérique et la croissance durable"/>
    <x v="11"/>
    <x v="0"/>
    <x v="2"/>
    <s v="Número de empresas, desagregadas en micro, pequeñas, medianas y grandes. Nombre de micro-entreprises, petites entreprises, moyennes entreprises et grandes entreprises"/>
    <n v="35004272.258699998"/>
    <n v="900000"/>
    <n v="38.893635842999998"/>
    <n v="0.2"/>
    <n v="170000"/>
    <n v="1"/>
    <n v="6.1772245162411767"/>
    <n v="41.181496774941181"/>
    <m/>
    <s v="Basado en el CO01 “número de empresas que reciben apoyo”. Basé sur CO01 &quot;nombre d'entreprises bénéficiant d'un soutien&quot;."/>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0"/>
    <x v="10"/>
    <s v="Número de estrategias y planes de acción. Nombre de stratégies ou plans d'action"/>
    <n v="35004272.258699998"/>
    <n v="1300000"/>
    <n v="25.384615384615383"/>
    <n v="0.3"/>
    <n v="450000"/>
    <n v="1"/>
    <n v="3.3"/>
    <n v="22"/>
    <s v="Se estima que cada proyecto produzca una estrategia o plan de acción. Chaque projet doit produire une stratégie ou un plan d'action."/>
    <m/>
    <s v="Acciones de los beneficiarios en KINTOAN BARNA (parte de los GP), COOP'ART"/>
    <m/>
  </r>
  <r>
    <x v="4"/>
    <s v="Proteger y consolidar los valores ecológicos del territorio transfronterizo. Protection et consolidation des valeurs écologiques du territoire transfrontalier"/>
    <x v="11"/>
    <x v="0"/>
    <x v="12"/>
    <s v="Número de participaciones"/>
    <n v="35004272.258699998"/>
    <n v="1500000"/>
    <n v="23.336181505799999"/>
    <n v="0.15"/>
    <n v="250000"/>
    <n v="1"/>
    <n v="3.1503845032829996"/>
    <n v="21.002563355219998"/>
    <m/>
    <m/>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1"/>
    <x v="4"/>
    <s v="Número de pequeñas y medianas empresas. Nombre de PME"/>
    <n v="35004272.258699998"/>
    <n v="1300000"/>
    <n v="25.384615384615383"/>
    <n v="0.25"/>
    <n v="100000"/>
    <n v="0.5"/>
    <s v="N/A"/>
    <n v="38"/>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s v="Acciones de los beneficiarios en KINTOAN BARNA (parte de los GP), COOP'ART"/>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1"/>
    <x v="15"/>
    <s v="Número de estrategias y planes de acción. Nombre de stratégies ou plans d'action"/>
    <n v="35004272.258699998"/>
    <n v="1300000"/>
    <n v="25.384615384615383"/>
    <n v="0.3"/>
    <n v="450000"/>
    <n v="0.7"/>
    <s v="N/A"/>
    <n v="15.39999999999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Acciones de los beneficiarios en KINTOAN BARNA (parte de los GP), COOP'ART"/>
    <m/>
  </r>
  <r>
    <x v="4"/>
    <s v="Proteger y consolidar los valores ecológicos del territorio transfronterizo. Protection et consolidation des valeurs écologiques du territoire transfrontalier"/>
    <x v="11"/>
    <x v="1"/>
    <x v="16"/>
    <s v="Número de participaciones"/>
    <n v="35004272.258699998"/>
    <n v="1500000"/>
    <n v="23.336181505799999"/>
    <n v="0.15"/>
    <n v="250000"/>
    <n v="0.7"/>
    <s v="N/A"/>
    <n v="14.701794348653998"/>
    <m/>
    <m/>
    <m/>
    <m/>
  </r>
  <r>
    <x v="5"/>
    <s v="Vertebrar territorial, social y económicamente el espacio transfronterizo. Intégration territoriale, sociale et économique de la zone transfrontalière "/>
    <x v="12"/>
    <x v="0"/>
    <x v="18"/>
    <s v="Número de estrategias. Nombre de stratégies"/>
    <n v="2612642.13"/>
    <n v="522528.42599999998"/>
    <m/>
    <m/>
    <m/>
    <m/>
    <n v="5"/>
    <n v="5"/>
    <m/>
    <s v="El valor 5 se corresponde con las áreas funcionales identificadas por el programa en el momento de su presentación. La valeur 5 correspond aux zones fonctionnelles identifiées par le programme au moment de la soumission."/>
    <m/>
    <m/>
  </r>
  <r>
    <x v="5"/>
    <s v="Vertebrar territorial, social y económicamente el espacio transfronterizo. Intégration territoriale, sociale et économique de la zone transfrontalière "/>
    <x v="12"/>
    <x v="0"/>
    <x v="10"/>
    <s v="Número de estrategias. Nombre de stratégies"/>
    <n v="39489130.901900001"/>
    <n v="564130.44145571429"/>
    <n v="10"/>
    <n v="7.0000000000000007E-2"/>
    <n v="40000"/>
    <n v="1"/>
    <n v="1.4808424088212502"/>
    <n v="9.8722827254750012"/>
    <m/>
    <m/>
    <m/>
    <m/>
  </r>
  <r>
    <x v="5"/>
    <s v="Vertebrar territorial, social y económicamente el espacio transfronterizo. Intégration territoriale, sociale et économique de la zone transfrontalière "/>
    <x v="12"/>
    <x v="0"/>
    <x v="11"/>
    <s v="Número de soluciones. Nombre de solutions"/>
    <n v="39489130.901900001"/>
    <n v="564130.44145571429"/>
    <n v="5"/>
    <n v="7.0000000000000007E-2"/>
    <n v="40000"/>
    <n v="1"/>
    <n v="0.74042120441062509"/>
    <n v="4.9361413627375006"/>
    <m/>
    <m/>
    <m/>
    <m/>
  </r>
  <r>
    <x v="5"/>
    <s v="Vertebrar territorial, social y económicamente el espacio transfronterizo. Intégration territoriale, sociale et économique de la zone transfrontalière "/>
    <x v="12"/>
    <x v="0"/>
    <x v="19"/>
    <s v="Número de acuerdos. Nombre de conventions"/>
    <n v="39489130.901900001"/>
    <n v="564130.44145571429"/>
    <n v="10"/>
    <n v="0.1"/>
    <n v="55000"/>
    <n v="1"/>
    <n v="1.5385375676064934"/>
    <n v="10.256917117376624"/>
    <m/>
    <m/>
    <m/>
    <m/>
  </r>
  <r>
    <x v="5"/>
    <s v="Vertebrar territorial, social y económicamente el espacio transfronterizo. Intégration territoriale, sociale et économique de la zone transfrontalière "/>
    <x v="12"/>
    <x v="1"/>
    <x v="15"/>
    <s v="Número de estrategias y planes de acción. Nombre de stratégies ou plans d'action"/>
    <n v="39489130.901900001"/>
    <n v="564130.44145571429"/>
    <n v="15"/>
    <m/>
    <m/>
    <m/>
    <s v="N/A"/>
    <n v="14.872282725475001"/>
    <m/>
    <s v="Este indicador de resultado está vinculado al RCO 75, se estima que el 100% de las organizaciones adopten las estrategias y planes de acción desarrollados conjuntamente. Cet indicateur de résultat est lié au RCO 75, on estime que 100% des organisations adoptent les stratégies et plans d'action développés conjointement. "/>
    <m/>
    <m/>
  </r>
  <r>
    <x v="5"/>
    <s v="Vertebrar territorial, social y económicamente el espacio transfronterizo. Intégration territoriale, sociale et économique de la zone transfrontalière "/>
    <x v="12"/>
    <x v="1"/>
    <x v="17"/>
    <s v="Número de soluciones. Nombre de solutions"/>
    <n v="39489130.901900001"/>
    <n v="564130.44145571429"/>
    <n v="5"/>
    <n v="0.1"/>
    <n v="60000"/>
    <n v="1"/>
    <s v="N/A"/>
    <n v="4.7010870121309525"/>
    <m/>
    <m/>
    <m/>
    <m/>
  </r>
  <r>
    <x v="5"/>
    <s v="Vertebrar territorial, social y económicamente el espacio transfronterizo. Intégration territoriale, sociale et économique de la zone transfrontalière "/>
    <x v="12"/>
    <x v="1"/>
    <x v="20"/>
    <s v="Número de personas. Nombre de personnes"/>
    <n v="39489130.901900001"/>
    <n v="564130.44145571429"/>
    <n v="10"/>
    <n v="0.1"/>
    <n v="55000"/>
    <n v="700000"/>
    <s v="N/A"/>
    <n v="7179841.9821636369"/>
    <m/>
    <m/>
    <m/>
    <s v="Se estima que la mitad del territorio concernido. 21 acuerdos totales a 3M de personas por acuerdo"/>
  </r>
  <r>
    <x v="6"/>
    <s v="Hacia un espacio transfronterizo más integrado. Vers une zone transfrontalière plus intégrée "/>
    <x v="13"/>
    <x v="0"/>
    <x v="3"/>
    <s v="Número de organizaciones. Nombre d'organisations"/>
    <n v="8852315.6704999991"/>
    <n v="2000000"/>
    <n v="4.4261578352499997"/>
    <n v="0.3"/>
    <n v="200000"/>
    <n v="1"/>
    <n v="1.9917710258624997"/>
    <n v="13.278473505749998"/>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6"/>
    <s v="Hacia un espacio transfronterizo más integrado. Vers une zone transfrontalière plus intégrée "/>
    <x v="13"/>
    <x v="0"/>
    <x v="19"/>
    <s v="Número de acuerdos. Nombre de conventions"/>
    <n v="8852315.6704999991"/>
    <n v="2000000"/>
    <n v="4.5"/>
    <n v="0.3"/>
    <n v="410000"/>
    <n v="1"/>
    <n v="0.98780487804878037"/>
    <n v="6.5853658536585362"/>
    <s v="Se prevé la firma de un acuerdo por cada proyecto. Il est prévu qu'un accord soit signé pour chaque projet."/>
    <m/>
    <m/>
    <m/>
  </r>
  <r>
    <x v="6"/>
    <s v="Hacia un espacio transfronterizo más integrado. Vers une zone transfrontalière plus intégrée "/>
    <x v="13"/>
    <x v="1"/>
    <x v="5"/>
    <s v="Número de organizaciones. Nombre d'organisations"/>
    <n v="8852315.6704999991"/>
    <n v="2000000"/>
    <n v="4.4261578352499997"/>
    <n v="0.3"/>
    <n v="200000"/>
    <n v="0.75"/>
    <s v="N/A"/>
    <n v="9.9588551293124983"/>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6"/>
    <s v="Hacia un espacio transfronterizo más integrado. Vers une zone transfrontalière plus intégrée "/>
    <x v="13"/>
    <x v="1"/>
    <x v="20"/>
    <s v="Número de personas. Nombre de personnes"/>
    <n v="8852315.6704999991"/>
    <n v="2000000"/>
    <n v="4.5"/>
    <n v="0.3"/>
    <n v="410000"/>
    <n v="1000000"/>
    <s v="N/A"/>
    <n v="6585365.8536585364"/>
    <m/>
    <s v="Este indicador está vinculado con el RCO 86. Se considera que aproximadamente la mitad de la población del espacio de cooperación podría estar cubierta por los acuerdos administrativos o legales conjuntos firmados. Cet indicateur est lié au RCO 86. On considère qu'environ la moitié de la population de la zone de coopération pourrait être couverte par les accords administratifs ou juridiques conjoints signés."/>
    <m/>
    <m/>
  </r>
  <r>
    <x v="6"/>
    <s v="Hacia un espacio transfronterizo más integrado. Vers une zone transfrontalière plus intégrée "/>
    <x v="14"/>
    <x v="0"/>
    <x v="3"/>
    <s v="Número de organizaciones. Nombre d'organisations"/>
    <n v="2777005.1957999999"/>
    <n v="600000"/>
    <n v="4.6283419929999994"/>
    <n v="0.6"/>
    <n v="150000"/>
    <n v="1"/>
    <n v="1.6662031174799996"/>
    <n v="11.10802078319999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6"/>
    <s v="Hacia un espacio transfronterizo más integrado. Vers une zone transfrontalière plus intégrée "/>
    <x v="14"/>
    <x v="0"/>
    <x v="19"/>
    <s v="Número de acuerdos. Nombre de conventions"/>
    <n v="2777005.1957999999"/>
    <n v="600000"/>
    <n v="4.6283419929999994"/>
    <n v="0.25"/>
    <n v="150000"/>
    <n v="1"/>
    <n v="0.69425129894999993"/>
    <n v="4.6283419929999994"/>
    <s v="Se prevé la firma de un acuerdo por cada proyecto. Il est prévu qu'un accord soit signé pour chaque projet."/>
    <m/>
    <m/>
    <m/>
  </r>
  <r>
    <x v="6"/>
    <s v="Hacia un espacio transfronterizo más integrado. Vers une zone transfrontalière plus intégrée "/>
    <x v="14"/>
    <x v="1"/>
    <x v="5"/>
    <s v="Número de organizaciones. Nombre d'organisations"/>
    <n v="2777005.1957999999"/>
    <n v="600000"/>
    <n v="4.8833333333333337"/>
    <n v="0.6"/>
    <n v="150000"/>
    <n v="0.75"/>
    <s v="N/A"/>
    <n v="8.7900000000000027"/>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6"/>
    <s v="Hacia un espacio transfronterizo más integrado. Vers une zone transfrontalière plus intégrée "/>
    <x v="14"/>
    <x v="1"/>
    <x v="20"/>
    <s v="Número de personas. Nombre de personnes"/>
    <n v="2777005.1957999999"/>
    <n v="600000"/>
    <n v="4.8833333333333337"/>
    <n v="0.25"/>
    <n v="150000"/>
    <n v="1000000"/>
    <s v="N/A"/>
    <n v="4883333.333333334"/>
    <m/>
    <s v="Este indicador está vinculado con el RCO 86. Se considera que aproximadamente un 35% de la población del espacio de cooperación podría estar cubierta por los acuerdos administrativos o legales conjuntos firmados. Cet indicateur est lié au RCO 86. On considère qu'environ 35% de la population de la zone de coopération pourrait être couverte par les accords administratifs ou juridiques conjoints signés."/>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18DC382-3760-41FF-9978-726E99FC49E9}" name="TablaDinámica1" cacheId="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W28" firstHeaderRow="1" firstDataRow="3" firstDataCol="1"/>
  <pivotFields count="18">
    <pivotField axis="axisRow" showAll="0" defaultSubtotal="0">
      <items count="7">
        <item x="0"/>
        <item x="1"/>
        <item x="2"/>
        <item x="3"/>
        <item x="4"/>
        <item x="5"/>
        <item x="6"/>
      </items>
    </pivotField>
    <pivotField showAll="0"/>
    <pivotField axis="axisRow" showAll="0">
      <items count="16">
        <item x="0"/>
        <item x="7"/>
        <item x="13"/>
        <item x="1"/>
        <item x="12"/>
        <item x="8"/>
        <item x="14"/>
        <item x="9"/>
        <item x="2"/>
        <item x="3"/>
        <item x="4"/>
        <item x="10"/>
        <item x="5"/>
        <item x="11"/>
        <item x="6"/>
        <item t="default"/>
      </items>
    </pivotField>
    <pivotField axis="axisCol" showAll="0" defaultSubtotal="0">
      <items count="2">
        <item x="0"/>
        <item x="1"/>
      </items>
    </pivotField>
    <pivotField axis="axisCol" showAll="0">
      <items count="24">
        <item m="1" x="22"/>
        <item m="1" x="21"/>
        <item x="0"/>
        <item x="1"/>
        <item x="2"/>
        <item x="11"/>
        <item x="8"/>
        <item x="6"/>
        <item x="9"/>
        <item x="18"/>
        <item x="12"/>
        <item x="10"/>
        <item x="19"/>
        <item x="3"/>
        <item x="4"/>
        <item x="17"/>
        <item x="7"/>
        <item x="14"/>
        <item x="13"/>
        <item x="15"/>
        <item x="20"/>
        <item x="5"/>
        <item x="16"/>
        <item t="default"/>
      </items>
    </pivotField>
    <pivotField showAll="0"/>
    <pivotField numFmtId="44" showAll="0"/>
    <pivotField numFmtId="3" showAll="0"/>
    <pivotField showAll="0"/>
    <pivotField showAll="0"/>
    <pivotField showAll="0"/>
    <pivotField showAll="0"/>
    <pivotField showAll="0"/>
    <pivotField dataField="1" showAll="0"/>
    <pivotField showAll="0"/>
    <pivotField showAll="0"/>
    <pivotField showAll="0"/>
    <pivotField showAll="0"/>
  </pivotFields>
  <rowFields count="2">
    <field x="0"/>
    <field x="2"/>
  </rowFields>
  <rowItems count="23">
    <i>
      <x/>
    </i>
    <i r="1">
      <x/>
    </i>
    <i r="1">
      <x v="3"/>
    </i>
    <i r="1">
      <x v="8"/>
    </i>
    <i>
      <x v="1"/>
    </i>
    <i r="1">
      <x v="9"/>
    </i>
    <i r="1">
      <x v="10"/>
    </i>
    <i r="1">
      <x v="12"/>
    </i>
    <i r="1">
      <x v="14"/>
    </i>
    <i>
      <x v="2"/>
    </i>
    <i r="1">
      <x v="1"/>
    </i>
    <i r="1">
      <x v="5"/>
    </i>
    <i>
      <x v="3"/>
    </i>
    <i r="1">
      <x v="7"/>
    </i>
    <i r="1">
      <x v="11"/>
    </i>
    <i>
      <x v="4"/>
    </i>
    <i r="1">
      <x v="13"/>
    </i>
    <i>
      <x v="5"/>
    </i>
    <i r="1">
      <x v="4"/>
    </i>
    <i>
      <x v="6"/>
    </i>
    <i r="1">
      <x v="2"/>
    </i>
    <i r="1">
      <x v="6"/>
    </i>
    <i t="grand">
      <x/>
    </i>
  </rowItems>
  <colFields count="2">
    <field x="3"/>
    <field x="4"/>
  </colFields>
  <colItems count="22">
    <i>
      <x/>
      <x v="2"/>
    </i>
    <i r="1">
      <x v="3"/>
    </i>
    <i r="1">
      <x v="4"/>
    </i>
    <i r="1">
      <x v="5"/>
    </i>
    <i r="1">
      <x v="6"/>
    </i>
    <i r="1">
      <x v="7"/>
    </i>
    <i r="1">
      <x v="8"/>
    </i>
    <i r="1">
      <x v="9"/>
    </i>
    <i r="1">
      <x v="10"/>
    </i>
    <i r="1">
      <x v="11"/>
    </i>
    <i r="1">
      <x v="12"/>
    </i>
    <i r="1">
      <x v="13"/>
    </i>
    <i>
      <x v="1"/>
      <x v="14"/>
    </i>
    <i r="1">
      <x v="15"/>
    </i>
    <i r="1">
      <x v="16"/>
    </i>
    <i r="1">
      <x v="17"/>
    </i>
    <i r="1">
      <x v="18"/>
    </i>
    <i r="1">
      <x v="19"/>
    </i>
    <i r="1">
      <x v="20"/>
    </i>
    <i r="1">
      <x v="21"/>
    </i>
    <i r="1">
      <x v="22"/>
    </i>
    <i t="grand">
      <x/>
    </i>
  </colItems>
  <dataFields count="1">
    <dataField name="Suma de Valor final estimado (2029). Valeur finale estimée (2029)" fld="13" baseField="3" baseItem="4" numFmtId="164"/>
  </dataFields>
  <formats count="15">
    <format dxfId="50">
      <pivotArea dataOnly="0" labelOnly="1" fieldPosition="0">
        <references count="1">
          <reference field="3" count="1" defaultSubtotal="1">
            <x v="0"/>
          </reference>
        </references>
      </pivotArea>
    </format>
    <format dxfId="49">
      <pivotArea dataOnly="0" labelOnly="1" fieldPosition="0">
        <references count="1">
          <reference field="3" count="1" defaultSubtotal="1">
            <x v="1"/>
          </reference>
        </references>
      </pivotArea>
    </format>
    <format dxfId="48">
      <pivotArea dataOnly="0" labelOnly="1" fieldPosition="0">
        <references count="2">
          <reference field="3" count="1" selected="0">
            <x v="0"/>
          </reference>
          <reference field="4" count="13">
            <x v="0"/>
            <x v="2"/>
            <x v="3"/>
            <x v="4"/>
            <x v="5"/>
            <x v="6"/>
            <x v="7"/>
            <x v="8"/>
            <x v="9"/>
            <x v="10"/>
            <x v="11"/>
            <x v="12"/>
            <x v="13"/>
          </reference>
        </references>
      </pivotArea>
    </format>
    <format dxfId="47">
      <pivotArea dataOnly="0" labelOnly="1" fieldPosition="0">
        <references count="2">
          <reference field="3" count="1" selected="0">
            <x v="1"/>
          </reference>
          <reference field="4" count="10">
            <x v="1"/>
            <x v="14"/>
            <x v="15"/>
            <x v="16"/>
            <x v="17"/>
            <x v="18"/>
            <x v="19"/>
            <x v="20"/>
            <x v="21"/>
            <x v="22"/>
          </reference>
        </references>
      </pivotArea>
    </format>
    <format dxfId="46">
      <pivotArea dataOnly="0" labelOnly="1" fieldPosition="0">
        <references count="1">
          <reference field="0" count="6">
            <x v="1"/>
            <x v="2"/>
            <x v="3"/>
            <x v="4"/>
            <x v="5"/>
            <x v="6"/>
          </reference>
        </references>
      </pivotArea>
    </format>
    <format dxfId="45">
      <pivotArea dataOnly="0" labelOnly="1" fieldPosition="0">
        <references count="2">
          <reference field="0" count="1" selected="0">
            <x v="0"/>
          </reference>
          <reference field="2" count="3">
            <x v="0"/>
            <x v="3"/>
            <x v="8"/>
          </reference>
        </references>
      </pivotArea>
    </format>
    <format dxfId="44">
      <pivotArea dataOnly="0" labelOnly="1" fieldPosition="0">
        <references count="2">
          <reference field="0" count="1" selected="0">
            <x v="1"/>
          </reference>
          <reference field="2" count="4">
            <x v="9"/>
            <x v="10"/>
            <x v="12"/>
            <x v="14"/>
          </reference>
        </references>
      </pivotArea>
    </format>
    <format dxfId="43">
      <pivotArea dataOnly="0" labelOnly="1" fieldPosition="0">
        <references count="2">
          <reference field="0" count="1" selected="0">
            <x v="2"/>
          </reference>
          <reference field="2" count="2">
            <x v="1"/>
            <x v="5"/>
          </reference>
        </references>
      </pivotArea>
    </format>
    <format dxfId="42">
      <pivotArea dataOnly="0" labelOnly="1" fieldPosition="0">
        <references count="2">
          <reference field="0" count="1" selected="0">
            <x v="3"/>
          </reference>
          <reference field="2" count="2">
            <x v="7"/>
            <x v="11"/>
          </reference>
        </references>
      </pivotArea>
    </format>
    <format dxfId="41">
      <pivotArea dataOnly="0" labelOnly="1" fieldPosition="0">
        <references count="2">
          <reference field="0" count="1" selected="0">
            <x v="4"/>
          </reference>
          <reference field="2" count="1">
            <x v="13"/>
          </reference>
        </references>
      </pivotArea>
    </format>
    <format dxfId="40">
      <pivotArea dataOnly="0" labelOnly="1" fieldPosition="0">
        <references count="2">
          <reference field="0" count="1" selected="0">
            <x v="5"/>
          </reference>
          <reference field="2" count="1">
            <x v="4"/>
          </reference>
        </references>
      </pivotArea>
    </format>
    <format dxfId="39">
      <pivotArea dataOnly="0" labelOnly="1" fieldPosition="0">
        <references count="2">
          <reference field="0" count="1" selected="0">
            <x v="6"/>
          </reference>
          <reference field="2" count="2">
            <x v="2"/>
            <x v="6"/>
          </reference>
        </references>
      </pivotArea>
    </format>
    <format dxfId="38">
      <pivotArea outline="0" collapsedLevelsAreSubtotals="1" fieldPosition="0"/>
    </format>
    <format dxfId="37">
      <pivotArea dataOnly="0" labelOnly="1" fieldPosition="0">
        <references count="2">
          <reference field="3" count="1" selected="0">
            <x v="0"/>
          </reference>
          <reference field="4" count="13">
            <x v="0"/>
            <x v="2"/>
            <x v="3"/>
            <x v="4"/>
            <x v="5"/>
            <x v="6"/>
            <x v="7"/>
            <x v="8"/>
            <x v="9"/>
            <x v="10"/>
            <x v="11"/>
            <x v="12"/>
            <x v="13"/>
          </reference>
        </references>
      </pivotArea>
    </format>
    <format dxfId="36">
      <pivotArea dataOnly="0" labelOnly="1" fieldPosition="0">
        <references count="2">
          <reference field="3" count="1" selected="0">
            <x v="1"/>
          </reference>
          <reference field="4" count="10">
            <x v="1"/>
            <x v="14"/>
            <x v="15"/>
            <x v="16"/>
            <x v="17"/>
            <x v="18"/>
            <x v="19"/>
            <x v="20"/>
            <x v="2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1:R93" totalsRowShown="0" headerRowDxfId="35" dataDxfId="34" tableBorderDxfId="33">
  <autoFilter ref="A1:R93" xr:uid="{00000000-0009-0000-0100-000001000000}"/>
  <tableColumns count="18">
    <tableColumn id="2" xr3:uid="{00000000-0010-0000-0100-000002000000}" name="Cod Prioridad. Cod Priorité" dataDxfId="32"/>
    <tableColumn id="3" xr3:uid="{00000000-0010-0000-0100-000003000000}" name="Prioridad. Priorité" dataDxfId="31"/>
    <tableColumn id="4" xr3:uid="{00000000-0010-0000-0100-000004000000}" name="Objetivo específico. Objectif Spécifique" dataDxfId="30"/>
    <tableColumn id="6" xr3:uid="{00000000-0010-0000-0100-000006000000}" name="Tipo de indicador. Type d'indicateur" dataDxfId="29"/>
    <tableColumn id="7" xr3:uid="{00000000-0010-0000-0100-000007000000}" name="Indicador. Indicateur" dataDxfId="28"/>
    <tableColumn id="8" xr3:uid="{00000000-0010-0000-0100-000008000000}" name="Unidad de medida. Unité de mesure" dataDxfId="27"/>
    <tableColumn id="10" xr3:uid="{00000000-0010-0000-0100-00000A000000}" name="Presupuesto del objetivo específico (FEDER). Budget de l'objectif spécifique (FEDER)" dataDxfId="26" dataCellStyle="Moneda"/>
    <tableColumn id="11" xr3:uid="{00000000-0010-0000-0100-00000B000000}" name="Presupuesto medio de los proyectos  que contribuyan a este objetivo específico (FEDER). Budget moyen des projets contribuant à cet objectif spécifique (FEDER)" dataDxfId="25"/>
    <tableColumn id="12" xr3:uid="{00000000-0010-0000-0100-00000C000000}" name="Proyectos esperados que contribuyan a este objetivo específico. Projets attendus qui contribuent à cet objectif spécifique" dataDxfId="24">
      <calculatedColumnFormula>'Parámetros cálculo indicadores'!$G2/'Parámetros cálculo indicadores'!$H2</calculatedColumnFormula>
    </tableColumn>
    <tableColumn id="15" xr3:uid="{00000000-0010-0000-0100-00000F000000}" name="Porcentaje del presupuesto de proyecto dedicado a acciones que contribuyen a este indicador. Pourcentage du budget du projet consacré aux actions contribuant à cet indicateur" dataDxfId="23"/>
    <tableColumn id="16" xr3:uid="{00000000-0010-0000-0100-000010000000}" name="Importe medio de las acciones que contribuyen a este indicador (FEDER). Montant moyen des actions contribuant à cet indicateur (FEDER)" dataDxfId="22"/>
    <tableColumn id="17" xr3:uid="{00000000-0010-0000-0100-000011000000}" name="Factor de corrección de resultados (RCR). Facteur de correction des résultats (RCR)" dataDxfId="21"/>
    <tableColumn id="5" xr3:uid="{00000000-0010-0000-0100-000005000000}" name="Valor intermedio estimado (2024). Valeur intermédiaire estimée (2024)" dataDxfId="20">
      <calculatedColumnFormula>0.15*Tabla1[[#This Row],[Valor final estimado (2029). Valeur finale estimée (2029)]]</calculatedColumnFormula>
    </tableColumn>
    <tableColumn id="18" xr3:uid="{00000000-0010-0000-0100-000012000000}" name="Valor final estimado (2029). Valeur finale estimée (2029)" dataDxfId="19">
      <calculatedColumnFormula>(Tabla1[[#This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calculatedColumnFormula>
    </tableColumn>
    <tableColumn id="19" xr3:uid="{00000000-0010-0000-0100-000013000000}" name="Estimaciones basadas en las evaluaciones del POCTEFA 2014-2020. Estimations basées sur les évaluations du POCTEFA 2014-2020" dataDxfId="18"/>
    <tableColumn id="1" xr3:uid="{00000000-0010-0000-0100-000001000000}" name="Estimaciones basadas en el sistema de indicadores del POCTEFA 2014-2020. Estimations basées sur le système d'indicateurs du POCTEFA 2014-2020." dataDxfId="17"/>
    <tableColumn id="20" xr3:uid="{00000000-0010-0000-0100-000014000000}" name="Muestreo de proyectos del POCTEFA 2014-2020. Échantillon de projets POCTEFA 2014-2020" dataDxfId="16"/>
    <tableColumn id="13" xr3:uid="{00000000-0010-0000-0100-00000D000000}" name="Muestreo de proyectos del POCTEFA 2014-2020. Échantillon de projets POCTEFA 2014-2021" dataDxfId="1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AA43-B891-48E5-AAE3-2693007DBC2D}">
  <dimension ref="A3:W28"/>
  <sheetViews>
    <sheetView tabSelected="1" topLeftCell="A4" zoomScale="80" zoomScaleNormal="80" workbookViewId="0">
      <selection activeCell="A7" sqref="A7:A9 A11:A14 A16:A17 A19:A20 A22 A24 A26:A27"/>
      <pivotSelection pane="bottomRight" showHeader="1" axis="axisRow" dimension="1" activeRow="6" previousRow="6" click="1" r:id="rId1">
        <pivotArea dataOnly="0" labelOnly="1" fieldPosition="0">
          <references count="1">
            <reference field="2" count="0"/>
          </references>
        </pivotArea>
      </pivotSelection>
    </sheetView>
  </sheetViews>
  <sheetFormatPr baseColWidth="10" defaultRowHeight="14.4"/>
  <cols>
    <col min="1" max="1" width="118.6640625" bestFit="1" customWidth="1"/>
    <col min="2" max="2" width="23.21875" bestFit="1" customWidth="1"/>
    <col min="3" max="5" width="5.6640625" bestFit="1" customWidth="1"/>
    <col min="6" max="6" width="8.33203125" bestFit="1" customWidth="1"/>
    <col min="7" max="7" width="5.5546875" bestFit="1" customWidth="1"/>
    <col min="8" max="8" width="8.33203125" bestFit="1" customWidth="1"/>
    <col min="9" max="10" width="5.5546875" bestFit="1" customWidth="1"/>
    <col min="11" max="11" width="5.6640625" bestFit="1" customWidth="1"/>
    <col min="12" max="12" width="5.5546875" bestFit="1" customWidth="1"/>
    <col min="13" max="13" width="5.6640625" bestFit="1" customWidth="1"/>
    <col min="14" max="14" width="19.5546875" bestFit="1" customWidth="1"/>
    <col min="15" max="15" width="5.5546875" bestFit="1" customWidth="1"/>
    <col min="16" max="16" width="7.21875" bestFit="1" customWidth="1"/>
    <col min="17" max="18" width="11" bestFit="1" customWidth="1"/>
    <col min="19" max="19" width="5.6640625" bestFit="1" customWidth="1"/>
    <col min="20" max="20" width="11.88671875" bestFit="1" customWidth="1"/>
    <col min="21" max="21" width="5.6640625" bestFit="1" customWidth="1"/>
    <col min="22" max="22" width="5.5546875" bestFit="1" customWidth="1"/>
    <col min="23" max="23" width="12.44140625" bestFit="1" customWidth="1"/>
    <col min="24" max="24" width="4.33203125" bestFit="1" customWidth="1"/>
    <col min="25" max="25" width="12.21875" bestFit="1" customWidth="1"/>
    <col min="26" max="26" width="4.109375" bestFit="1" customWidth="1"/>
    <col min="27" max="27" width="12.21875" bestFit="1" customWidth="1"/>
    <col min="28" max="28" width="150.6640625" bestFit="1" customWidth="1"/>
    <col min="29" max="29" width="48" bestFit="1" customWidth="1"/>
    <col min="30" max="30" width="38.33203125" bestFit="1" customWidth="1"/>
    <col min="31" max="31" width="86.33203125" bestFit="1" customWidth="1"/>
    <col min="32" max="32" width="255.77734375" bestFit="1" customWidth="1"/>
    <col min="33" max="33" width="189" bestFit="1" customWidth="1"/>
    <col min="34" max="34" width="144.109375" bestFit="1" customWidth="1"/>
    <col min="35" max="35" width="130" bestFit="1" customWidth="1"/>
    <col min="36" max="36" width="56.33203125" bestFit="1" customWidth="1"/>
    <col min="37" max="37" width="115.21875" bestFit="1" customWidth="1"/>
    <col min="38" max="38" width="121.109375" bestFit="1" customWidth="1"/>
    <col min="39" max="39" width="106.21875" bestFit="1" customWidth="1"/>
    <col min="40" max="40" width="26.33203125" bestFit="1" customWidth="1"/>
    <col min="41" max="41" width="114" bestFit="1" customWidth="1"/>
    <col min="42" max="42" width="198.33203125" bestFit="1" customWidth="1"/>
    <col min="43" max="43" width="119.33203125" bestFit="1" customWidth="1"/>
    <col min="44" max="44" width="170.109375" bestFit="1" customWidth="1"/>
    <col min="45" max="45" width="152.44140625" bestFit="1" customWidth="1"/>
    <col min="46" max="46" width="255.77734375" bestFit="1" customWidth="1"/>
    <col min="47" max="47" width="140.77734375" bestFit="1" customWidth="1"/>
    <col min="48" max="48" width="165.109375" bestFit="1" customWidth="1"/>
    <col min="49" max="49" width="154.6640625" bestFit="1" customWidth="1"/>
    <col min="50" max="50" width="82.21875" bestFit="1" customWidth="1"/>
    <col min="51" max="51" width="22.6640625" bestFit="1" customWidth="1"/>
    <col min="52" max="52" width="64.5546875" bestFit="1" customWidth="1"/>
    <col min="53" max="53" width="77.77734375" bestFit="1" customWidth="1"/>
  </cols>
  <sheetData>
    <row r="3" spans="1:23">
      <c r="A3" s="32" t="s">
        <v>137</v>
      </c>
      <c r="B3" s="32" t="s">
        <v>156</v>
      </c>
    </row>
    <row r="4" spans="1:23">
      <c r="B4" t="s">
        <v>153</v>
      </c>
      <c r="N4" t="s">
        <v>159</v>
      </c>
      <c r="W4" t="s">
        <v>158</v>
      </c>
    </row>
    <row r="5" spans="1:23" ht="190.2" customHeight="1">
      <c r="A5" s="32" t="s">
        <v>157</v>
      </c>
      <c r="B5" s="36" t="s">
        <v>120</v>
      </c>
      <c r="C5" s="36" t="s">
        <v>139</v>
      </c>
      <c r="D5" s="36" t="s">
        <v>140</v>
      </c>
      <c r="E5" s="36" t="s">
        <v>121</v>
      </c>
      <c r="F5" s="36" t="s">
        <v>122</v>
      </c>
      <c r="G5" s="36" t="s">
        <v>123</v>
      </c>
      <c r="H5" s="36" t="s">
        <v>124</v>
      </c>
      <c r="I5" s="36" t="s">
        <v>125</v>
      </c>
      <c r="J5" s="36" t="s">
        <v>143</v>
      </c>
      <c r="K5" s="36" t="s">
        <v>126</v>
      </c>
      <c r="L5" s="36" t="s">
        <v>127</v>
      </c>
      <c r="M5" s="36" t="s">
        <v>128</v>
      </c>
      <c r="N5" s="36" t="s">
        <v>129</v>
      </c>
      <c r="O5" s="36" t="s">
        <v>130</v>
      </c>
      <c r="P5" s="36" t="s">
        <v>131</v>
      </c>
      <c r="Q5" s="36" t="s">
        <v>132</v>
      </c>
      <c r="R5" s="36" t="s">
        <v>133</v>
      </c>
      <c r="S5" s="36" t="s">
        <v>134</v>
      </c>
      <c r="T5" s="36" t="s">
        <v>135</v>
      </c>
      <c r="U5" s="36" t="s">
        <v>136</v>
      </c>
      <c r="V5" s="36" t="s">
        <v>145</v>
      </c>
    </row>
    <row r="6" spans="1:23">
      <c r="A6" s="33" t="s">
        <v>0</v>
      </c>
      <c r="B6" s="35"/>
      <c r="C6" s="35"/>
      <c r="D6" s="35"/>
      <c r="E6" s="35"/>
      <c r="F6" s="35"/>
      <c r="G6" s="35"/>
      <c r="H6" s="35"/>
      <c r="I6" s="35"/>
      <c r="J6" s="35"/>
      <c r="K6" s="35"/>
      <c r="L6" s="35"/>
      <c r="M6" s="35"/>
      <c r="N6" s="35"/>
      <c r="O6" s="35"/>
      <c r="P6" s="35"/>
      <c r="Q6" s="35"/>
      <c r="R6" s="35"/>
      <c r="S6" s="35"/>
      <c r="T6" s="35"/>
      <c r="U6" s="35"/>
      <c r="V6" s="35"/>
      <c r="W6" s="35"/>
    </row>
    <row r="7" spans="1:23" ht="51" customHeight="1">
      <c r="A7" s="34" t="s">
        <v>106</v>
      </c>
      <c r="B7" s="35">
        <v>57.142857142857146</v>
      </c>
      <c r="C7" s="35">
        <v>20</v>
      </c>
      <c r="D7" s="35">
        <v>37</v>
      </c>
      <c r="E7" s="35"/>
      <c r="F7" s="35"/>
      <c r="G7" s="35"/>
      <c r="H7" s="35"/>
      <c r="I7" s="35"/>
      <c r="J7" s="35"/>
      <c r="K7" s="35"/>
      <c r="L7" s="35"/>
      <c r="M7" s="35">
        <v>28.571428571428573</v>
      </c>
      <c r="N7" s="35">
        <v>28.571428571428573</v>
      </c>
      <c r="O7" s="35"/>
      <c r="P7" s="35"/>
      <c r="Q7" s="35"/>
      <c r="R7" s="35"/>
      <c r="S7" s="35"/>
      <c r="T7" s="35"/>
      <c r="U7" s="35">
        <v>21.428571428571431</v>
      </c>
      <c r="V7" s="35"/>
      <c r="W7" s="35">
        <v>192.71428571428572</v>
      </c>
    </row>
    <row r="8" spans="1:23" ht="63" customHeight="1">
      <c r="A8" s="34" t="s">
        <v>107</v>
      </c>
      <c r="B8" s="35">
        <v>105</v>
      </c>
      <c r="C8" s="35">
        <v>20</v>
      </c>
      <c r="D8" s="35">
        <v>85</v>
      </c>
      <c r="E8" s="35"/>
      <c r="F8" s="35"/>
      <c r="G8" s="35">
        <v>10.344827586206899</v>
      </c>
      <c r="H8" s="35"/>
      <c r="I8" s="35"/>
      <c r="J8" s="35"/>
      <c r="K8" s="35"/>
      <c r="L8" s="35"/>
      <c r="M8" s="35">
        <v>33.750000000000007</v>
      </c>
      <c r="N8" s="35">
        <v>52.5</v>
      </c>
      <c r="O8" s="35"/>
      <c r="P8" s="35">
        <v>5172.4137931034493</v>
      </c>
      <c r="Q8" s="35"/>
      <c r="R8" s="35"/>
      <c r="S8" s="35"/>
      <c r="T8" s="35"/>
      <c r="U8" s="35">
        <v>26.250000000000004</v>
      </c>
      <c r="V8" s="35"/>
      <c r="W8" s="35">
        <v>5505.2586206896558</v>
      </c>
    </row>
    <row r="9" spans="1:23" ht="43.2">
      <c r="A9" s="34" t="s">
        <v>108</v>
      </c>
      <c r="B9" s="35">
        <v>137.5</v>
      </c>
      <c r="C9" s="35">
        <v>18</v>
      </c>
      <c r="D9" s="35">
        <v>120</v>
      </c>
      <c r="E9" s="35"/>
      <c r="F9" s="35"/>
      <c r="G9" s="35"/>
      <c r="H9" s="35"/>
      <c r="I9" s="35"/>
      <c r="J9" s="35"/>
      <c r="K9" s="35"/>
      <c r="L9" s="35"/>
      <c r="M9" s="35">
        <v>33</v>
      </c>
      <c r="N9" s="35">
        <v>68.75</v>
      </c>
      <c r="O9" s="35"/>
      <c r="P9" s="35"/>
      <c r="Q9" s="35"/>
      <c r="R9" s="35"/>
      <c r="S9" s="35"/>
      <c r="T9" s="35"/>
      <c r="U9" s="35">
        <v>24.75</v>
      </c>
      <c r="V9" s="35"/>
      <c r="W9" s="35">
        <v>402</v>
      </c>
    </row>
    <row r="10" spans="1:23">
      <c r="A10" s="10" t="s">
        <v>1</v>
      </c>
      <c r="B10" s="35"/>
      <c r="C10" s="35"/>
      <c r="D10" s="35"/>
      <c r="E10" s="35"/>
      <c r="F10" s="35"/>
      <c r="G10" s="35"/>
      <c r="H10" s="35"/>
      <c r="I10" s="35"/>
      <c r="J10" s="35"/>
      <c r="K10" s="35"/>
      <c r="L10" s="35"/>
      <c r="M10" s="35"/>
      <c r="N10" s="35"/>
      <c r="O10" s="35"/>
      <c r="P10" s="35"/>
      <c r="Q10" s="35"/>
      <c r="R10" s="35"/>
      <c r="S10" s="35"/>
      <c r="T10" s="35"/>
      <c r="U10" s="35"/>
      <c r="V10" s="35"/>
      <c r="W10" s="35"/>
    </row>
    <row r="11" spans="1:23" ht="65.400000000000006" customHeight="1">
      <c r="A11" s="34" t="s">
        <v>109</v>
      </c>
      <c r="B11" s="35"/>
      <c r="C11" s="35"/>
      <c r="D11" s="35"/>
      <c r="E11" s="35">
        <v>12.523721680000001</v>
      </c>
      <c r="F11" s="35">
        <v>68311.209163636362</v>
      </c>
      <c r="G11" s="35"/>
      <c r="H11" s="35">
        <v>34468.958752293576</v>
      </c>
      <c r="I11" s="35"/>
      <c r="J11" s="35">
        <v>53.673092914285711</v>
      </c>
      <c r="K11" s="35">
        <v>12.52372168</v>
      </c>
      <c r="L11" s="35"/>
      <c r="M11" s="35"/>
      <c r="N11" s="35"/>
      <c r="O11" s="35"/>
      <c r="P11" s="35"/>
      <c r="Q11" s="35">
        <v>4497247.7064220188</v>
      </c>
      <c r="R11" s="35">
        <v>8912727.2727272715</v>
      </c>
      <c r="S11" s="35">
        <v>17.533210352000001</v>
      </c>
      <c r="T11" s="35"/>
      <c r="U11" s="35"/>
      <c r="V11" s="35">
        <v>37.571165039999997</v>
      </c>
      <c r="W11" s="35">
        <v>13512888.971976887</v>
      </c>
    </row>
    <row r="12" spans="1:23" ht="28.8">
      <c r="A12" s="34" t="s">
        <v>24</v>
      </c>
      <c r="B12" s="35"/>
      <c r="C12" s="35"/>
      <c r="D12" s="35"/>
      <c r="E12" s="35">
        <v>16.637741946666665</v>
      </c>
      <c r="F12" s="35"/>
      <c r="G12" s="35"/>
      <c r="H12" s="35"/>
      <c r="I12" s="35"/>
      <c r="J12" s="35"/>
      <c r="K12" s="35">
        <v>11.646419362666666</v>
      </c>
      <c r="L12" s="35"/>
      <c r="M12" s="35"/>
      <c r="N12" s="35"/>
      <c r="O12" s="35"/>
      <c r="P12" s="35"/>
      <c r="Q12" s="35"/>
      <c r="R12" s="35"/>
      <c r="S12" s="35">
        <v>19.798912916533332</v>
      </c>
      <c r="T12" s="35"/>
      <c r="U12" s="35"/>
      <c r="V12" s="35"/>
      <c r="W12" s="35">
        <v>48.083074225866667</v>
      </c>
    </row>
    <row r="13" spans="1:23" ht="28.8">
      <c r="A13" s="34" t="s">
        <v>110</v>
      </c>
      <c r="B13" s="35">
        <v>76.58807848735384</v>
      </c>
      <c r="C13" s="35">
        <v>33.5610681012</v>
      </c>
      <c r="D13" s="35">
        <v>43.027010386153847</v>
      </c>
      <c r="E13" s="35">
        <v>13.9837783755</v>
      </c>
      <c r="F13" s="35"/>
      <c r="G13" s="35"/>
      <c r="H13" s="35"/>
      <c r="I13" s="35"/>
      <c r="J13" s="35">
        <v>22.3740454008</v>
      </c>
      <c r="K13" s="35">
        <v>12.785168800457145</v>
      </c>
      <c r="L13" s="35"/>
      <c r="M13" s="35"/>
      <c r="N13" s="35">
        <v>40.714285714285715</v>
      </c>
      <c r="O13" s="35"/>
      <c r="P13" s="35"/>
      <c r="Q13" s="35"/>
      <c r="R13" s="35"/>
      <c r="S13" s="35">
        <v>18.738263023169999</v>
      </c>
      <c r="T13" s="35"/>
      <c r="U13" s="35"/>
      <c r="V13" s="35">
        <v>16.7805340506</v>
      </c>
      <c r="W13" s="35">
        <v>278.55223233952057</v>
      </c>
    </row>
    <row r="14" spans="1:23" ht="57.6">
      <c r="A14" s="34" t="s">
        <v>111</v>
      </c>
      <c r="B14" s="35"/>
      <c r="C14" s="35"/>
      <c r="D14" s="35"/>
      <c r="E14" s="35">
        <v>16.214153023196967</v>
      </c>
      <c r="F14" s="35"/>
      <c r="G14" s="35"/>
      <c r="H14" s="35"/>
      <c r="I14" s="35"/>
      <c r="J14" s="35"/>
      <c r="K14" s="35">
        <v>18.103772360486843</v>
      </c>
      <c r="L14" s="35"/>
      <c r="M14" s="35"/>
      <c r="N14" s="35"/>
      <c r="O14" s="35">
        <v>12.160614767397725</v>
      </c>
      <c r="P14" s="35"/>
      <c r="Q14" s="35"/>
      <c r="R14" s="35"/>
      <c r="S14" s="35">
        <v>12.672640652340789</v>
      </c>
      <c r="T14" s="35"/>
      <c r="U14" s="35"/>
      <c r="V14" s="35"/>
      <c r="W14" s="35">
        <v>59.151180803422328</v>
      </c>
    </row>
    <row r="15" spans="1:23">
      <c r="A15" s="10" t="s">
        <v>148</v>
      </c>
      <c r="B15" s="35"/>
      <c r="C15" s="35"/>
      <c r="D15" s="35"/>
      <c r="E15" s="35"/>
      <c r="F15" s="35"/>
      <c r="G15" s="35"/>
      <c r="H15" s="35"/>
      <c r="I15" s="35"/>
      <c r="J15" s="35"/>
      <c r="K15" s="35"/>
      <c r="L15" s="35"/>
      <c r="M15" s="35"/>
      <c r="N15" s="35"/>
      <c r="O15" s="35"/>
      <c r="P15" s="35"/>
      <c r="Q15" s="35"/>
      <c r="R15" s="35"/>
      <c r="S15" s="35"/>
      <c r="T15" s="35"/>
      <c r="U15" s="35"/>
      <c r="V15" s="35"/>
      <c r="W15" s="35"/>
    </row>
    <row r="16" spans="1:23" ht="80.400000000000006" customHeight="1">
      <c r="A16" s="34" t="s">
        <v>112</v>
      </c>
      <c r="B16" s="35"/>
      <c r="C16" s="35"/>
      <c r="D16" s="35"/>
      <c r="E16" s="35">
        <v>13.68</v>
      </c>
      <c r="F16" s="35"/>
      <c r="G16" s="35"/>
      <c r="H16" s="35"/>
      <c r="I16" s="35"/>
      <c r="J16" s="35"/>
      <c r="K16" s="35">
        <v>8.5500000000000007</v>
      </c>
      <c r="L16" s="35"/>
      <c r="M16" s="35">
        <v>25.333333333333332</v>
      </c>
      <c r="N16" s="35"/>
      <c r="O16" s="35">
        <v>10.26</v>
      </c>
      <c r="P16" s="35"/>
      <c r="Q16" s="35"/>
      <c r="R16" s="35"/>
      <c r="S16" s="35">
        <v>5.9850000000000003</v>
      </c>
      <c r="T16" s="35"/>
      <c r="U16" s="35">
        <v>19</v>
      </c>
      <c r="V16" s="35"/>
      <c r="W16" s="35">
        <v>82.808333333333337</v>
      </c>
    </row>
    <row r="17" spans="1:23" ht="85.8" customHeight="1">
      <c r="A17" s="34" t="s">
        <v>113</v>
      </c>
      <c r="B17" s="35"/>
      <c r="C17" s="35"/>
      <c r="D17" s="35"/>
      <c r="E17" s="35">
        <v>15.999906036363637</v>
      </c>
      <c r="F17" s="35"/>
      <c r="G17" s="35"/>
      <c r="H17" s="35"/>
      <c r="I17" s="35"/>
      <c r="J17" s="35"/>
      <c r="K17" s="35">
        <v>14.079917312000001</v>
      </c>
      <c r="L17" s="35"/>
      <c r="M17" s="35">
        <v>17.599896640000001</v>
      </c>
      <c r="N17" s="35"/>
      <c r="O17" s="35">
        <v>12</v>
      </c>
      <c r="P17" s="35"/>
      <c r="Q17" s="35"/>
      <c r="R17" s="35"/>
      <c r="S17" s="35">
        <v>9.8559999999999999</v>
      </c>
      <c r="T17" s="35"/>
      <c r="U17" s="35">
        <v>13.200000000000001</v>
      </c>
      <c r="V17" s="35"/>
      <c r="W17" s="35">
        <v>82.735719988363641</v>
      </c>
    </row>
    <row r="18" spans="1:23">
      <c r="A18" s="10" t="s">
        <v>149</v>
      </c>
      <c r="B18" s="35"/>
      <c r="C18" s="35"/>
      <c r="D18" s="35"/>
      <c r="E18" s="35"/>
      <c r="F18" s="35"/>
      <c r="G18" s="35"/>
      <c r="H18" s="35"/>
      <c r="I18" s="35"/>
      <c r="J18" s="35"/>
      <c r="K18" s="35"/>
      <c r="L18" s="35"/>
      <c r="M18" s="35"/>
      <c r="N18" s="35"/>
      <c r="O18" s="35"/>
      <c r="P18" s="35"/>
      <c r="Q18" s="35"/>
      <c r="R18" s="35"/>
      <c r="S18" s="35"/>
      <c r="T18" s="35"/>
      <c r="U18" s="35"/>
      <c r="V18" s="35"/>
      <c r="W18" s="35"/>
    </row>
    <row r="19" spans="1:23" ht="92.4" customHeight="1">
      <c r="A19" s="34" t="s">
        <v>114</v>
      </c>
      <c r="B19" s="35"/>
      <c r="C19" s="35"/>
      <c r="D19" s="35"/>
      <c r="E19" s="35">
        <v>9.2125000000000004</v>
      </c>
      <c r="F19" s="35"/>
      <c r="G19" s="35"/>
      <c r="H19" s="35"/>
      <c r="I19" s="35"/>
      <c r="J19" s="35"/>
      <c r="K19" s="35">
        <v>8.9333333333333336</v>
      </c>
      <c r="L19" s="35"/>
      <c r="M19" s="35">
        <v>24.56666666666667</v>
      </c>
      <c r="N19" s="35"/>
      <c r="O19" s="35">
        <v>6.9093750000000007</v>
      </c>
      <c r="P19" s="35"/>
      <c r="Q19" s="35"/>
      <c r="R19" s="35"/>
      <c r="S19" s="35">
        <v>6.253333333333333</v>
      </c>
      <c r="T19" s="35"/>
      <c r="U19" s="35">
        <v>18.425000000000004</v>
      </c>
      <c r="V19" s="35"/>
      <c r="W19" s="35">
        <v>74.30020833333333</v>
      </c>
    </row>
    <row r="20" spans="1:23" ht="90" customHeight="1">
      <c r="A20" s="34" t="s">
        <v>115</v>
      </c>
      <c r="B20" s="35"/>
      <c r="C20" s="35"/>
      <c r="D20" s="35"/>
      <c r="E20" s="35">
        <v>11.666666666666666</v>
      </c>
      <c r="F20" s="35"/>
      <c r="G20" s="35"/>
      <c r="H20" s="35"/>
      <c r="I20" s="35"/>
      <c r="J20" s="35"/>
      <c r="K20" s="35">
        <v>10.4</v>
      </c>
      <c r="L20" s="35"/>
      <c r="M20" s="35">
        <v>22.75</v>
      </c>
      <c r="N20" s="35"/>
      <c r="O20" s="35">
        <v>8.75</v>
      </c>
      <c r="P20" s="35"/>
      <c r="Q20" s="35"/>
      <c r="R20" s="35"/>
      <c r="S20" s="35">
        <v>7.2799999999999994</v>
      </c>
      <c r="T20" s="35"/>
      <c r="U20" s="35">
        <v>17.0625</v>
      </c>
      <c r="V20" s="35"/>
      <c r="W20" s="35">
        <v>77.909166666666664</v>
      </c>
    </row>
    <row r="21" spans="1:23">
      <c r="A21" s="10" t="s">
        <v>2</v>
      </c>
      <c r="B21" s="35"/>
      <c r="C21" s="35"/>
      <c r="D21" s="35"/>
      <c r="E21" s="35"/>
      <c r="F21" s="35"/>
      <c r="G21" s="35"/>
      <c r="H21" s="35"/>
      <c r="I21" s="35"/>
      <c r="J21" s="35"/>
      <c r="K21" s="35"/>
      <c r="L21" s="35"/>
      <c r="M21" s="35"/>
      <c r="N21" s="35"/>
      <c r="O21" s="35"/>
      <c r="P21" s="35"/>
      <c r="Q21" s="35"/>
      <c r="R21" s="35"/>
      <c r="S21" s="35"/>
      <c r="T21" s="35"/>
      <c r="U21" s="35"/>
      <c r="V21" s="35"/>
      <c r="W21" s="35"/>
    </row>
    <row r="22" spans="1:23" ht="43.2">
      <c r="A22" s="34" t="s">
        <v>116</v>
      </c>
      <c r="B22" s="35">
        <v>76.185769033641179</v>
      </c>
      <c r="C22" s="35">
        <v>35.004272258699999</v>
      </c>
      <c r="D22" s="35">
        <v>41.181496774941181</v>
      </c>
      <c r="E22" s="35"/>
      <c r="F22" s="35"/>
      <c r="G22" s="35"/>
      <c r="H22" s="35"/>
      <c r="I22" s="35"/>
      <c r="J22" s="35">
        <v>21.002563355219998</v>
      </c>
      <c r="K22" s="35">
        <v>22</v>
      </c>
      <c r="L22" s="35"/>
      <c r="M22" s="35"/>
      <c r="N22" s="35">
        <v>38</v>
      </c>
      <c r="O22" s="35"/>
      <c r="P22" s="35"/>
      <c r="Q22" s="35"/>
      <c r="R22" s="35"/>
      <c r="S22" s="35">
        <v>15.399999999999999</v>
      </c>
      <c r="T22" s="35"/>
      <c r="U22" s="35"/>
      <c r="V22" s="35">
        <v>14.701794348653998</v>
      </c>
      <c r="W22" s="35">
        <v>263.47589577115633</v>
      </c>
    </row>
    <row r="23" spans="1:23">
      <c r="A23" s="10" t="s">
        <v>3</v>
      </c>
      <c r="B23" s="35"/>
      <c r="C23" s="35"/>
      <c r="D23" s="35"/>
      <c r="E23" s="35"/>
      <c r="F23" s="35"/>
      <c r="G23" s="35"/>
      <c r="H23" s="35"/>
      <c r="I23" s="35"/>
      <c r="J23" s="35"/>
      <c r="K23" s="35"/>
      <c r="L23" s="35"/>
      <c r="M23" s="35"/>
      <c r="N23" s="35"/>
      <c r="O23" s="35"/>
      <c r="P23" s="35"/>
      <c r="Q23" s="35"/>
      <c r="R23" s="35"/>
      <c r="S23" s="35"/>
      <c r="T23" s="35"/>
      <c r="U23" s="35"/>
      <c r="V23" s="35"/>
      <c r="W23" s="35"/>
    </row>
    <row r="24" spans="1:23" ht="57.6">
      <c r="A24" s="34" t="s">
        <v>117</v>
      </c>
      <c r="B24" s="35"/>
      <c r="C24" s="35"/>
      <c r="D24" s="35"/>
      <c r="E24" s="35">
        <v>4.9361413627375006</v>
      </c>
      <c r="F24" s="35"/>
      <c r="G24" s="35"/>
      <c r="H24" s="35"/>
      <c r="I24" s="35">
        <v>5</v>
      </c>
      <c r="J24" s="35"/>
      <c r="K24" s="35">
        <v>9.8722827254750012</v>
      </c>
      <c r="L24" s="35">
        <v>10.256917117376624</v>
      </c>
      <c r="M24" s="35"/>
      <c r="N24" s="35"/>
      <c r="O24" s="35">
        <v>4.7010870121309525</v>
      </c>
      <c r="P24" s="35"/>
      <c r="Q24" s="35"/>
      <c r="R24" s="35"/>
      <c r="S24" s="35">
        <v>14.872282725475001</v>
      </c>
      <c r="T24" s="35">
        <v>7179841.9821636369</v>
      </c>
      <c r="U24" s="35"/>
      <c r="V24" s="35"/>
      <c r="W24" s="35">
        <v>7179891.62087458</v>
      </c>
    </row>
    <row r="25" spans="1:23">
      <c r="A25" s="10" t="s">
        <v>150</v>
      </c>
      <c r="B25" s="35"/>
      <c r="C25" s="35"/>
      <c r="D25" s="35"/>
      <c r="E25" s="35"/>
      <c r="F25" s="35"/>
      <c r="G25" s="35"/>
      <c r="H25" s="35"/>
      <c r="I25" s="35"/>
      <c r="J25" s="35"/>
      <c r="K25" s="35"/>
      <c r="L25" s="35"/>
      <c r="M25" s="35"/>
      <c r="N25" s="35"/>
      <c r="O25" s="35"/>
      <c r="P25" s="35"/>
      <c r="Q25" s="35"/>
      <c r="R25" s="35"/>
      <c r="S25" s="35"/>
      <c r="T25" s="35"/>
      <c r="U25" s="35"/>
      <c r="V25" s="35"/>
      <c r="W25" s="35"/>
    </row>
    <row r="26" spans="1:23" ht="61.8" customHeight="1">
      <c r="A26" s="34" t="s">
        <v>118</v>
      </c>
      <c r="B26" s="35"/>
      <c r="C26" s="35"/>
      <c r="D26" s="35"/>
      <c r="E26" s="35"/>
      <c r="F26" s="35"/>
      <c r="G26" s="35"/>
      <c r="H26" s="35"/>
      <c r="I26" s="35"/>
      <c r="J26" s="35"/>
      <c r="K26" s="35"/>
      <c r="L26" s="35">
        <v>6.5853658536585362</v>
      </c>
      <c r="M26" s="35">
        <v>13.278473505749998</v>
      </c>
      <c r="N26" s="35"/>
      <c r="O26" s="35"/>
      <c r="P26" s="35"/>
      <c r="Q26" s="35"/>
      <c r="R26" s="35"/>
      <c r="S26" s="35"/>
      <c r="T26" s="35">
        <v>6585365.8536585364</v>
      </c>
      <c r="U26" s="35">
        <v>9.9588551293124983</v>
      </c>
      <c r="V26" s="35"/>
      <c r="W26" s="35">
        <v>6585395.6763530243</v>
      </c>
    </row>
    <row r="27" spans="1:23" ht="87.6" customHeight="1">
      <c r="A27" s="34" t="s">
        <v>119</v>
      </c>
      <c r="B27" s="35"/>
      <c r="C27" s="35"/>
      <c r="D27" s="35"/>
      <c r="E27" s="35"/>
      <c r="F27" s="35"/>
      <c r="G27" s="35"/>
      <c r="H27" s="35"/>
      <c r="I27" s="35"/>
      <c r="J27" s="35"/>
      <c r="K27" s="35"/>
      <c r="L27" s="35">
        <v>4.6283419929999994</v>
      </c>
      <c r="M27" s="35">
        <v>11.108020783199997</v>
      </c>
      <c r="N27" s="35"/>
      <c r="O27" s="35"/>
      <c r="P27" s="35"/>
      <c r="Q27" s="35"/>
      <c r="R27" s="35"/>
      <c r="S27" s="35"/>
      <c r="T27" s="35">
        <v>4883333.333333334</v>
      </c>
      <c r="U27" s="35">
        <v>8.7900000000000027</v>
      </c>
      <c r="V27" s="35"/>
      <c r="W27" s="35">
        <v>4883357.8596961098</v>
      </c>
    </row>
    <row r="28" spans="1:23">
      <c r="A28" s="33" t="s">
        <v>158</v>
      </c>
      <c r="B28" s="35">
        <v>452.41670466385216</v>
      </c>
      <c r="C28" s="35">
        <v>126.56534035989999</v>
      </c>
      <c r="D28" s="35">
        <v>326.20850716109504</v>
      </c>
      <c r="E28" s="35">
        <v>114.85460909113145</v>
      </c>
      <c r="F28" s="35">
        <v>68311.209163636362</v>
      </c>
      <c r="G28" s="35">
        <v>10.344827586206899</v>
      </c>
      <c r="H28" s="35">
        <v>34468.958752293576</v>
      </c>
      <c r="I28" s="35">
        <v>5</v>
      </c>
      <c r="J28" s="35">
        <v>97.049701670305694</v>
      </c>
      <c r="K28" s="35">
        <v>128.89461557441899</v>
      </c>
      <c r="L28" s="35">
        <v>21.47062496403516</v>
      </c>
      <c r="M28" s="35">
        <v>209.95781950037858</v>
      </c>
      <c r="N28" s="35">
        <v>228.53571428571428</v>
      </c>
      <c r="O28" s="35">
        <v>54.781076779528675</v>
      </c>
      <c r="P28" s="35">
        <v>5172.4137931034493</v>
      </c>
      <c r="Q28" s="35">
        <v>4497247.7064220188</v>
      </c>
      <c r="R28" s="35">
        <v>8912727.2727272715</v>
      </c>
      <c r="S28" s="35">
        <v>128.38964300285244</v>
      </c>
      <c r="T28" s="35">
        <v>18648541.169155508</v>
      </c>
      <c r="U28" s="35">
        <v>158.86492655788393</v>
      </c>
      <c r="V28" s="35">
        <v>69.053493439253998</v>
      </c>
      <c r="W28" s="35">
        <v>32168601.117618468</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3"/>
  <sheetViews>
    <sheetView zoomScale="85" zoomScaleNormal="85" workbookViewId="0">
      <pane xSplit="5" topLeftCell="F1" activePane="topRight" state="frozen"/>
      <selection pane="topRight" activeCell="E85" sqref="E85"/>
    </sheetView>
  </sheetViews>
  <sheetFormatPr baseColWidth="10" defaultColWidth="12.5546875" defaultRowHeight="14.4"/>
  <cols>
    <col min="1" max="1" width="12.21875" style="1" customWidth="1"/>
    <col min="2" max="2" width="33" style="1" customWidth="1"/>
    <col min="3" max="3" width="46.5546875" style="1" customWidth="1"/>
    <col min="4" max="4" width="23.5546875" style="1" customWidth="1"/>
    <col min="5" max="5" width="36" style="1" bestFit="1" customWidth="1"/>
    <col min="6" max="6" width="23.5546875" style="1" customWidth="1"/>
    <col min="7" max="7" width="30.5546875" style="1" customWidth="1"/>
    <col min="8" max="8" width="36.44140625" style="1" customWidth="1"/>
    <col min="9" max="9" width="29" style="1" customWidth="1"/>
    <col min="10" max="10" width="21.5546875" style="1" customWidth="1"/>
    <col min="11" max="11" width="29.5546875" style="1" customWidth="1"/>
    <col min="12" max="13" width="20.44140625" style="1" customWidth="1"/>
    <col min="14" max="14" width="19" style="1" customWidth="1"/>
    <col min="15" max="16" width="50.44140625" style="8" customWidth="1"/>
    <col min="17" max="17" width="25.5546875" style="8" customWidth="1"/>
    <col min="18" max="16384" width="12.5546875" style="1"/>
  </cols>
  <sheetData>
    <row r="1" spans="1:18" s="2" customFormat="1" ht="84.6" customHeight="1">
      <c r="A1" s="3" t="s">
        <v>37</v>
      </c>
      <c r="B1" s="4" t="s">
        <v>38</v>
      </c>
      <c r="C1" s="4" t="s">
        <v>39</v>
      </c>
      <c r="D1" s="4" t="s">
        <v>40</v>
      </c>
      <c r="E1" s="4" t="s">
        <v>41</v>
      </c>
      <c r="F1" s="4" t="s">
        <v>42</v>
      </c>
      <c r="G1" s="4" t="s">
        <v>73</v>
      </c>
      <c r="H1" s="4" t="s">
        <v>74</v>
      </c>
      <c r="I1" s="4" t="s">
        <v>75</v>
      </c>
      <c r="J1" s="4" t="s">
        <v>76</v>
      </c>
      <c r="K1" s="4" t="s">
        <v>77</v>
      </c>
      <c r="L1" s="9" t="s">
        <v>78</v>
      </c>
      <c r="M1" s="9" t="s">
        <v>79</v>
      </c>
      <c r="N1" s="4" t="s">
        <v>80</v>
      </c>
      <c r="O1" s="4" t="s">
        <v>81</v>
      </c>
      <c r="P1" s="4" t="s">
        <v>82</v>
      </c>
      <c r="Q1" s="4" t="s">
        <v>83</v>
      </c>
      <c r="R1" s="2" t="s">
        <v>155</v>
      </c>
    </row>
    <row r="2" spans="1:18" s="15" customFormat="1" ht="115.2">
      <c r="A2" s="11" t="s">
        <v>0</v>
      </c>
      <c r="B2" s="6" t="s">
        <v>14</v>
      </c>
      <c r="C2" s="6" t="s">
        <v>20</v>
      </c>
      <c r="D2" s="6" t="s">
        <v>36</v>
      </c>
      <c r="E2" s="6" t="s">
        <v>44</v>
      </c>
      <c r="F2" s="6" t="s">
        <v>45</v>
      </c>
      <c r="G2" s="12">
        <v>25000000</v>
      </c>
      <c r="H2" s="5">
        <v>900000</v>
      </c>
      <c r="I2" s="13">
        <f>'Parámetros cálculo indicadores'!$G2/'Parámetros cálculo indicadores'!$H2</f>
        <v>27.777777777777779</v>
      </c>
      <c r="J2" s="7">
        <v>0.4</v>
      </c>
      <c r="K2" s="14">
        <v>175000</v>
      </c>
      <c r="L2" s="6">
        <v>1</v>
      </c>
      <c r="M2" s="13">
        <f>0.15*Tabla1[[#This Row],[Valor final estimado (2029). Valeur finale estimée (2029)]]</f>
        <v>8.5714285714285712</v>
      </c>
      <c r="N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57.142857142857146</v>
      </c>
      <c r="O2" s="6"/>
      <c r="P2" s="6" t="s">
        <v>84</v>
      </c>
      <c r="Q2" s="6"/>
      <c r="R2" s="31"/>
    </row>
    <row r="3" spans="1:18" s="15" customFormat="1" ht="115.2">
      <c r="A3" s="11" t="s">
        <v>0</v>
      </c>
      <c r="B3" s="6" t="s">
        <v>14</v>
      </c>
      <c r="C3" s="6" t="s">
        <v>20</v>
      </c>
      <c r="D3" s="6" t="s">
        <v>36</v>
      </c>
      <c r="E3" s="6" t="s">
        <v>139</v>
      </c>
      <c r="F3" s="6" t="s">
        <v>45</v>
      </c>
      <c r="G3" s="12">
        <v>25000000</v>
      </c>
      <c r="H3" s="5">
        <v>900000</v>
      </c>
      <c r="I3" s="13">
        <f>'Parámetros cálculo indicadores'!$G3/'Parámetros cálculo indicadores'!$H3</f>
        <v>27.777777777777779</v>
      </c>
      <c r="J3" s="7">
        <v>0.4</v>
      </c>
      <c r="K3" s="14">
        <v>175000</v>
      </c>
      <c r="L3" s="6">
        <v>1</v>
      </c>
      <c r="M3" s="13">
        <f>0.15*Tabla1[[#This Row],[Valor final estimado (2029). Valeur finale estimée (2029)]]</f>
        <v>3</v>
      </c>
      <c r="N3" s="14">
        <v>20</v>
      </c>
      <c r="O3" s="6"/>
      <c r="P3" s="6" t="s">
        <v>84</v>
      </c>
      <c r="Q3" s="6"/>
      <c r="R3" s="31"/>
    </row>
    <row r="4" spans="1:18" s="15" customFormat="1" ht="115.2">
      <c r="A4" s="11" t="s">
        <v>0</v>
      </c>
      <c r="B4" s="6" t="s">
        <v>14</v>
      </c>
      <c r="C4" s="6" t="s">
        <v>20</v>
      </c>
      <c r="D4" s="6" t="s">
        <v>36</v>
      </c>
      <c r="E4" s="6" t="s">
        <v>140</v>
      </c>
      <c r="F4" s="6" t="s">
        <v>45</v>
      </c>
      <c r="G4" s="12">
        <v>25000000</v>
      </c>
      <c r="H4" s="5">
        <v>900000</v>
      </c>
      <c r="I4" s="13">
        <f>'Parámetros cálculo indicadores'!$G4/'Parámetros cálculo indicadores'!$H4</f>
        <v>27.777777777777779</v>
      </c>
      <c r="J4" s="7">
        <v>0.4</v>
      </c>
      <c r="K4" s="14">
        <v>175000</v>
      </c>
      <c r="L4" s="6">
        <v>1</v>
      </c>
      <c r="M4" s="13">
        <f>0.15*Tabla1[[#This Row],[Valor final estimado (2029). Valeur finale estimée (2029)]]</f>
        <v>5.55</v>
      </c>
      <c r="N4" s="14">
        <v>37</v>
      </c>
      <c r="O4" s="6"/>
      <c r="P4" s="6" t="s">
        <v>84</v>
      </c>
      <c r="Q4" s="6"/>
      <c r="R4" s="31"/>
    </row>
    <row r="5" spans="1:18" s="15" customFormat="1" ht="153" customHeight="1">
      <c r="A5" s="11" t="s">
        <v>0</v>
      </c>
      <c r="B5" s="6" t="s">
        <v>14</v>
      </c>
      <c r="C5" s="6" t="s">
        <v>20</v>
      </c>
      <c r="D5" s="6" t="s">
        <v>36</v>
      </c>
      <c r="E5" s="6" t="s">
        <v>59</v>
      </c>
      <c r="F5" s="6" t="s">
        <v>141</v>
      </c>
      <c r="G5" s="12">
        <v>25000000</v>
      </c>
      <c r="H5" s="5">
        <v>900000</v>
      </c>
      <c r="I5" s="13">
        <f>'Parámetros cálculo indicadores'!$G5/'Parámetros cálculo indicadores'!$H5</f>
        <v>27.777777777777779</v>
      </c>
      <c r="J5" s="7">
        <v>0.2</v>
      </c>
      <c r="K5" s="14">
        <v>175000</v>
      </c>
      <c r="L5" s="6">
        <v>1</v>
      </c>
      <c r="M5" s="13">
        <f>0.15*Tabla1[[#This Row],[Valor final estimado (2029). Valeur finale estimée (2029)]]</f>
        <v>4.2857142857142856</v>
      </c>
      <c r="N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28.571428571428573</v>
      </c>
      <c r="O5" s="6" t="s">
        <v>98</v>
      </c>
      <c r="P5" s="6"/>
      <c r="Q5" s="6" t="s">
        <v>6</v>
      </c>
      <c r="R5" s="31"/>
    </row>
    <row r="6" spans="1:18" s="15" customFormat="1" ht="115.2">
      <c r="A6" s="11" t="s">
        <v>0</v>
      </c>
      <c r="B6" s="6" t="s">
        <v>14</v>
      </c>
      <c r="C6" s="6" t="s">
        <v>20</v>
      </c>
      <c r="D6" s="6" t="s">
        <v>43</v>
      </c>
      <c r="E6" s="6" t="s">
        <v>61</v>
      </c>
      <c r="F6" s="6" t="s">
        <v>62</v>
      </c>
      <c r="G6" s="12">
        <v>25000000</v>
      </c>
      <c r="H6" s="5">
        <v>900000</v>
      </c>
      <c r="I6" s="13">
        <v>27.777777777777779</v>
      </c>
      <c r="J6" s="7">
        <v>0.4</v>
      </c>
      <c r="K6" s="14">
        <v>175000</v>
      </c>
      <c r="L6" s="6">
        <v>0.5</v>
      </c>
      <c r="M6" s="16" t="s">
        <v>5</v>
      </c>
      <c r="N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28.571428571428573</v>
      </c>
      <c r="O6" s="6"/>
      <c r="P6" s="6" t="s">
        <v>94</v>
      </c>
      <c r="Q6" s="6"/>
      <c r="R6" s="31"/>
    </row>
    <row r="7" spans="1:18" s="15" customFormat="1" ht="115.2">
      <c r="A7" s="11" t="s">
        <v>0</v>
      </c>
      <c r="B7" s="6" t="s">
        <v>14</v>
      </c>
      <c r="C7" s="6" t="s">
        <v>20</v>
      </c>
      <c r="D7" s="6" t="s">
        <v>43</v>
      </c>
      <c r="E7" s="6" t="s">
        <v>72</v>
      </c>
      <c r="F7" s="6" t="s">
        <v>60</v>
      </c>
      <c r="G7" s="12">
        <v>25000000</v>
      </c>
      <c r="H7" s="5">
        <v>900000</v>
      </c>
      <c r="I7" s="13">
        <v>27.777777777777779</v>
      </c>
      <c r="J7" s="7">
        <v>0.2</v>
      </c>
      <c r="K7" s="14">
        <v>175000</v>
      </c>
      <c r="L7" s="6">
        <v>0.75</v>
      </c>
      <c r="M7" s="16" t="s">
        <v>5</v>
      </c>
      <c r="N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21.428571428571431</v>
      </c>
      <c r="O7" s="6"/>
      <c r="P7" s="6" t="s">
        <v>93</v>
      </c>
      <c r="Q7" s="22"/>
      <c r="R7" s="31"/>
    </row>
    <row r="8" spans="1:18" s="15" customFormat="1" ht="115.2">
      <c r="A8" s="11" t="s">
        <v>0</v>
      </c>
      <c r="B8" s="6" t="s">
        <v>14</v>
      </c>
      <c r="C8" s="6" t="s">
        <v>21</v>
      </c>
      <c r="D8" s="6" t="s">
        <v>36</v>
      </c>
      <c r="E8" s="6" t="s">
        <v>44</v>
      </c>
      <c r="F8" s="6" t="s">
        <v>45</v>
      </c>
      <c r="G8" s="12">
        <v>15000000</v>
      </c>
      <c r="H8" s="5">
        <v>900000</v>
      </c>
      <c r="I8" s="13">
        <f>'Parámetros cálculo indicadores'!$G8/'Parámetros cálculo indicadores'!$H8</f>
        <v>16.666666666666668</v>
      </c>
      <c r="J8" s="7">
        <v>0.35</v>
      </c>
      <c r="K8" s="14">
        <v>50000</v>
      </c>
      <c r="L8" s="6">
        <v>1</v>
      </c>
      <c r="M8" s="13">
        <f>0.15*Tabla1[[#This Row],[Valor final estimado (2029). Valeur finale estimée (2029)]]</f>
        <v>15.75</v>
      </c>
      <c r="N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105</v>
      </c>
      <c r="O8" s="6"/>
      <c r="P8" s="6" t="s">
        <v>84</v>
      </c>
      <c r="Q8" s="6"/>
      <c r="R8" s="31"/>
    </row>
    <row r="9" spans="1:18" s="15" customFormat="1" ht="115.2">
      <c r="A9" s="11" t="s">
        <v>0</v>
      </c>
      <c r="B9" s="6" t="s">
        <v>14</v>
      </c>
      <c r="C9" s="6" t="s">
        <v>21</v>
      </c>
      <c r="D9" s="6" t="s">
        <v>36</v>
      </c>
      <c r="E9" s="6" t="s">
        <v>139</v>
      </c>
      <c r="F9" s="6" t="s">
        <v>45</v>
      </c>
      <c r="G9" s="12">
        <v>15000000</v>
      </c>
      <c r="H9" s="5">
        <v>900000</v>
      </c>
      <c r="I9" s="13">
        <f>'Parámetros cálculo indicadores'!$G9/'Parámetros cálculo indicadores'!$H9</f>
        <v>16.666666666666668</v>
      </c>
      <c r="J9" s="7">
        <v>0.35</v>
      </c>
      <c r="K9" s="14">
        <v>50000</v>
      </c>
      <c r="L9" s="6">
        <v>1</v>
      </c>
      <c r="M9" s="13">
        <f>0.15*Tabla1[[#This Row],[Valor final estimado (2029). Valeur finale estimée (2029)]]</f>
        <v>3</v>
      </c>
      <c r="N9" s="14">
        <v>20</v>
      </c>
      <c r="O9" s="6"/>
      <c r="P9" s="6"/>
      <c r="Q9" s="6"/>
      <c r="R9" s="31"/>
    </row>
    <row r="10" spans="1:18" s="15" customFormat="1" ht="115.2">
      <c r="A10" s="11" t="s">
        <v>0</v>
      </c>
      <c r="B10" s="6" t="s">
        <v>14</v>
      </c>
      <c r="C10" s="6" t="s">
        <v>21</v>
      </c>
      <c r="D10" s="6" t="s">
        <v>36</v>
      </c>
      <c r="E10" s="6" t="s">
        <v>140</v>
      </c>
      <c r="F10" s="6" t="s">
        <v>45</v>
      </c>
      <c r="G10" s="12">
        <v>15000000</v>
      </c>
      <c r="H10" s="5">
        <v>900000</v>
      </c>
      <c r="I10" s="13">
        <f>'Parámetros cálculo indicadores'!$G10/'Parámetros cálculo indicadores'!$H10</f>
        <v>16.666666666666668</v>
      </c>
      <c r="J10" s="7">
        <v>0.35</v>
      </c>
      <c r="K10" s="14">
        <v>50000</v>
      </c>
      <c r="L10" s="6">
        <v>1</v>
      </c>
      <c r="M10" s="13">
        <f>0.15*Tabla1[[#This Row],[Valor final estimado (2029). Valeur finale estimée (2029)]]</f>
        <v>12.75</v>
      </c>
      <c r="N10" s="14">
        <v>85</v>
      </c>
      <c r="O10" s="6"/>
      <c r="P10" s="6"/>
      <c r="Q10" s="6"/>
      <c r="R10" s="31"/>
    </row>
    <row r="11" spans="1:18" s="15" customFormat="1" ht="115.2">
      <c r="A11" s="11" t="s">
        <v>0</v>
      </c>
      <c r="B11" s="6" t="s">
        <v>14</v>
      </c>
      <c r="C11" s="6" t="s">
        <v>21</v>
      </c>
      <c r="D11" s="6" t="s">
        <v>36</v>
      </c>
      <c r="E11" s="6" t="s">
        <v>59</v>
      </c>
      <c r="F11" s="6" t="s">
        <v>60</v>
      </c>
      <c r="G11" s="12">
        <v>15000000</v>
      </c>
      <c r="H11" s="5">
        <v>900000</v>
      </c>
      <c r="I11" s="13">
        <f>'Parámetros cálculo indicadores'!$G11/'Parámetros cálculo indicadores'!$H11</f>
        <v>16.666666666666668</v>
      </c>
      <c r="J11" s="7">
        <v>0.45</v>
      </c>
      <c r="K11" s="14">
        <v>200000</v>
      </c>
      <c r="L11" s="6">
        <v>1</v>
      </c>
      <c r="M11" s="13">
        <f>0.15*Tabla1[[#This Row],[Valor final estimado (2029). Valeur finale estimée (2029)]]</f>
        <v>5.0625000000000009</v>
      </c>
      <c r="N1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33.750000000000007</v>
      </c>
      <c r="O11" s="6" t="s">
        <v>103</v>
      </c>
      <c r="P11" s="6"/>
      <c r="Q11" s="6" t="s">
        <v>7</v>
      </c>
      <c r="R11" s="31"/>
    </row>
    <row r="12" spans="1:18" s="15" customFormat="1" ht="129.6">
      <c r="A12" s="11" t="s">
        <v>0</v>
      </c>
      <c r="B12" s="6" t="s">
        <v>14</v>
      </c>
      <c r="C12" s="6" t="s">
        <v>21</v>
      </c>
      <c r="D12" s="6" t="s">
        <v>36</v>
      </c>
      <c r="E12" s="6" t="s">
        <v>51</v>
      </c>
      <c r="F12" s="6" t="s">
        <v>52</v>
      </c>
      <c r="G12" s="12">
        <v>15000000</v>
      </c>
      <c r="H12" s="5">
        <v>900000</v>
      </c>
      <c r="I12" s="13">
        <f>'Parámetros cálculo indicadores'!$G12/'Parámetros cálculo indicadores'!$H12</f>
        <v>16.666666666666668</v>
      </c>
      <c r="J12" s="7">
        <v>0.2</v>
      </c>
      <c r="K12" s="14">
        <v>290000</v>
      </c>
      <c r="L12" s="6">
        <v>1</v>
      </c>
      <c r="M12" s="13">
        <f>0.15*Tabla1[[#This Row],[Valor final estimado (2029). Valeur finale estimée (2029)]]</f>
        <v>1.5517241379310347</v>
      </c>
      <c r="N1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10.344827586206899</v>
      </c>
      <c r="O12" s="6" t="s">
        <v>105</v>
      </c>
      <c r="P12" s="6"/>
      <c r="Q12" s="6" t="s">
        <v>8</v>
      </c>
      <c r="R12" s="31"/>
    </row>
    <row r="13" spans="1:18" s="15" customFormat="1" ht="115.2">
      <c r="A13" s="11" t="s">
        <v>0</v>
      </c>
      <c r="B13" s="6" t="s">
        <v>14</v>
      </c>
      <c r="C13" s="6" t="s">
        <v>21</v>
      </c>
      <c r="D13" s="6" t="s">
        <v>43</v>
      </c>
      <c r="E13" s="6" t="s">
        <v>61</v>
      </c>
      <c r="F13" s="6" t="s">
        <v>62</v>
      </c>
      <c r="G13" s="12">
        <v>15000000</v>
      </c>
      <c r="H13" s="5">
        <v>900000</v>
      </c>
      <c r="I13" s="13">
        <v>16.666666666666668</v>
      </c>
      <c r="J13" s="7">
        <v>0.35</v>
      </c>
      <c r="K13" s="14">
        <v>50000</v>
      </c>
      <c r="L13" s="6">
        <v>0.5</v>
      </c>
      <c r="M13" s="16" t="s">
        <v>5</v>
      </c>
      <c r="N1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52.5</v>
      </c>
      <c r="O13" s="6"/>
      <c r="P13" s="6" t="s">
        <v>94</v>
      </c>
      <c r="Q13" s="6"/>
      <c r="R13" s="31"/>
    </row>
    <row r="14" spans="1:18" s="15" customFormat="1" ht="115.2">
      <c r="A14" s="11" t="s">
        <v>0</v>
      </c>
      <c r="B14" s="6" t="s">
        <v>14</v>
      </c>
      <c r="C14" s="6" t="s">
        <v>21</v>
      </c>
      <c r="D14" s="6" t="s">
        <v>43</v>
      </c>
      <c r="E14" s="6" t="s">
        <v>72</v>
      </c>
      <c r="F14" s="6" t="s">
        <v>60</v>
      </c>
      <c r="G14" s="12">
        <v>15000000</v>
      </c>
      <c r="H14" s="5">
        <v>900000</v>
      </c>
      <c r="I14" s="13">
        <v>16.666666666666668</v>
      </c>
      <c r="J14" s="7">
        <v>0.5</v>
      </c>
      <c r="K14" s="14">
        <v>200000</v>
      </c>
      <c r="L14" s="6">
        <v>0.7</v>
      </c>
      <c r="M14" s="16" t="s">
        <v>5</v>
      </c>
      <c r="N1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26.250000000000004</v>
      </c>
      <c r="O14" s="6"/>
      <c r="P14" s="6" t="s">
        <v>95</v>
      </c>
      <c r="Q14" s="6"/>
      <c r="R14" s="31"/>
    </row>
    <row r="15" spans="1:18" s="15" customFormat="1" ht="216">
      <c r="A15" s="11" t="s">
        <v>0</v>
      </c>
      <c r="B15" s="6" t="s">
        <v>14</v>
      </c>
      <c r="C15" s="6" t="s">
        <v>21</v>
      </c>
      <c r="D15" s="6" t="s">
        <v>43</v>
      </c>
      <c r="E15" s="6" t="s">
        <v>65</v>
      </c>
      <c r="F15" s="6" t="s">
        <v>66</v>
      </c>
      <c r="G15" s="12">
        <v>15000000</v>
      </c>
      <c r="H15" s="5">
        <v>900000</v>
      </c>
      <c r="I15" s="13">
        <v>16.666666666666668</v>
      </c>
      <c r="J15" s="7">
        <v>0.2</v>
      </c>
      <c r="K15" s="14">
        <v>290000</v>
      </c>
      <c r="L15" s="6">
        <v>500</v>
      </c>
      <c r="M15" s="16" t="s">
        <v>5</v>
      </c>
      <c r="N1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5172.4137931034493</v>
      </c>
      <c r="O15" s="6"/>
      <c r="P15" s="6" t="s">
        <v>90</v>
      </c>
      <c r="Q15" s="6"/>
      <c r="R15" s="31"/>
    </row>
    <row r="16" spans="1:18" s="15" customFormat="1" ht="115.2">
      <c r="A16" s="11" t="s">
        <v>0</v>
      </c>
      <c r="B16" s="6" t="s">
        <v>14</v>
      </c>
      <c r="C16" s="6" t="s">
        <v>22</v>
      </c>
      <c r="D16" s="6" t="s">
        <v>36</v>
      </c>
      <c r="E16" s="6" t="s">
        <v>44</v>
      </c>
      <c r="F16" s="6" t="s">
        <v>45</v>
      </c>
      <c r="G16" s="12">
        <v>11000000</v>
      </c>
      <c r="H16" s="5">
        <v>680000</v>
      </c>
      <c r="I16" s="13">
        <f>'Parámetros cálculo indicadores'!$G16/'Parámetros cálculo indicadores'!$H16</f>
        <v>16.176470588235293</v>
      </c>
      <c r="J16" s="7">
        <v>0.5</v>
      </c>
      <c r="K16" s="14">
        <v>40000</v>
      </c>
      <c r="L16" s="6">
        <v>1</v>
      </c>
      <c r="M16" s="13">
        <f>0.15*Tabla1[[#This Row],[Valor final estimado (2029). Valeur finale estimée (2029)]]</f>
        <v>20.625</v>
      </c>
      <c r="N1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137.5</v>
      </c>
      <c r="O16" s="6"/>
      <c r="P16" s="6" t="s">
        <v>84</v>
      </c>
      <c r="Q16" s="6"/>
      <c r="R16" s="31"/>
    </row>
    <row r="17" spans="1:18" s="15" customFormat="1" ht="115.2">
      <c r="A17" s="11" t="s">
        <v>0</v>
      </c>
      <c r="B17" s="6" t="s">
        <v>14</v>
      </c>
      <c r="C17" s="6" t="s">
        <v>22</v>
      </c>
      <c r="D17" s="6" t="s">
        <v>36</v>
      </c>
      <c r="E17" s="6" t="s">
        <v>139</v>
      </c>
      <c r="F17" s="6" t="s">
        <v>45</v>
      </c>
      <c r="G17" s="12">
        <v>11000000</v>
      </c>
      <c r="H17" s="5">
        <v>680000</v>
      </c>
      <c r="I17" s="13">
        <f>'Parámetros cálculo indicadores'!$G17/'Parámetros cálculo indicadores'!$H17</f>
        <v>16.176470588235293</v>
      </c>
      <c r="J17" s="7">
        <v>0.5</v>
      </c>
      <c r="K17" s="14">
        <v>40000</v>
      </c>
      <c r="L17" s="6">
        <v>1</v>
      </c>
      <c r="M17" s="13">
        <f>0.15*Tabla1[[#This Row],[Valor final estimado (2029). Valeur finale estimée (2029)]]</f>
        <v>2.6999999999999997</v>
      </c>
      <c r="N17" s="14">
        <v>18</v>
      </c>
      <c r="O17" s="6"/>
      <c r="P17" s="6"/>
      <c r="Q17" s="6"/>
      <c r="R17" s="31"/>
    </row>
    <row r="18" spans="1:18" s="15" customFormat="1" ht="115.2">
      <c r="A18" s="11" t="s">
        <v>0</v>
      </c>
      <c r="B18" s="6" t="s">
        <v>14</v>
      </c>
      <c r="C18" s="6" t="s">
        <v>22</v>
      </c>
      <c r="D18" s="6" t="s">
        <v>36</v>
      </c>
      <c r="E18" s="6" t="s">
        <v>140</v>
      </c>
      <c r="F18" s="6" t="s">
        <v>45</v>
      </c>
      <c r="G18" s="12">
        <v>11000000</v>
      </c>
      <c r="H18" s="5">
        <v>680000</v>
      </c>
      <c r="I18" s="13">
        <f>'Parámetros cálculo indicadores'!$G18/'Parámetros cálculo indicadores'!$H18</f>
        <v>16.176470588235293</v>
      </c>
      <c r="J18" s="7">
        <v>0.5</v>
      </c>
      <c r="K18" s="14">
        <v>40000</v>
      </c>
      <c r="L18" s="6">
        <v>1</v>
      </c>
      <c r="M18" s="13">
        <f>0.15*Tabla1[[#This Row],[Valor final estimado (2029). Valeur finale estimée (2029)]]</f>
        <v>18</v>
      </c>
      <c r="N18" s="14">
        <v>120</v>
      </c>
      <c r="O18" s="6"/>
      <c r="P18" s="6"/>
      <c r="Q18" s="6"/>
      <c r="R18" s="31"/>
    </row>
    <row r="19" spans="1:18" s="15" customFormat="1" ht="115.2">
      <c r="A19" s="11" t="s">
        <v>0</v>
      </c>
      <c r="B19" s="6" t="s">
        <v>14</v>
      </c>
      <c r="C19" s="6" t="s">
        <v>22</v>
      </c>
      <c r="D19" s="6" t="s">
        <v>36</v>
      </c>
      <c r="E19" s="6" t="s">
        <v>59</v>
      </c>
      <c r="F19" s="6" t="s">
        <v>60</v>
      </c>
      <c r="G19" s="12">
        <v>11000000</v>
      </c>
      <c r="H19" s="5">
        <v>680000</v>
      </c>
      <c r="I19" s="16">
        <f>'Parámetros cálculo indicadores'!$G19/'Parámetros cálculo indicadores'!$H19</f>
        <v>16.176470588235293</v>
      </c>
      <c r="J19" s="7">
        <v>0.6</v>
      </c>
      <c r="K19" s="14">
        <v>200000</v>
      </c>
      <c r="L19" s="6">
        <v>1</v>
      </c>
      <c r="M19" s="13">
        <f>0.15*Tabla1[[#This Row],[Valor final estimado (2029). Valeur finale estimée (2029)]]</f>
        <v>4.95</v>
      </c>
      <c r="N19"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v>
      </c>
      <c r="O19" s="6" t="s">
        <v>103</v>
      </c>
      <c r="P19" s="6"/>
      <c r="Q19" s="6"/>
      <c r="R19" s="31"/>
    </row>
    <row r="20" spans="1:18" s="15" customFormat="1" ht="115.2">
      <c r="A20" s="11" t="s">
        <v>0</v>
      </c>
      <c r="B20" s="6" t="s">
        <v>14</v>
      </c>
      <c r="C20" s="6" t="s">
        <v>22</v>
      </c>
      <c r="D20" s="6" t="s">
        <v>43</v>
      </c>
      <c r="E20" s="6" t="s">
        <v>61</v>
      </c>
      <c r="F20" s="6" t="s">
        <v>62</v>
      </c>
      <c r="G20" s="12">
        <v>11000000</v>
      </c>
      <c r="H20" s="5">
        <v>680000</v>
      </c>
      <c r="I20" s="13">
        <v>16.176470588235293</v>
      </c>
      <c r="J20" s="7">
        <v>0.5</v>
      </c>
      <c r="K20" s="14">
        <v>40000</v>
      </c>
      <c r="L20" s="6">
        <v>0.5</v>
      </c>
      <c r="M20" s="16" t="s">
        <v>5</v>
      </c>
      <c r="N2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68.75</v>
      </c>
      <c r="O20" s="6"/>
      <c r="P20" s="6" t="s">
        <v>94</v>
      </c>
      <c r="Q20" s="6"/>
      <c r="R20" s="31"/>
    </row>
    <row r="21" spans="1:18" s="15" customFormat="1" ht="115.2">
      <c r="A21" s="11" t="s">
        <v>0</v>
      </c>
      <c r="B21" s="6" t="s">
        <v>14</v>
      </c>
      <c r="C21" s="6" t="s">
        <v>22</v>
      </c>
      <c r="D21" s="6" t="s">
        <v>43</v>
      </c>
      <c r="E21" s="6" t="s">
        <v>72</v>
      </c>
      <c r="F21" s="6" t="s">
        <v>60</v>
      </c>
      <c r="G21" s="12">
        <v>11000000</v>
      </c>
      <c r="H21" s="5">
        <v>680000</v>
      </c>
      <c r="I21" s="13">
        <v>16.176470588235293</v>
      </c>
      <c r="J21" s="7">
        <v>0.6</v>
      </c>
      <c r="K21" s="14">
        <v>200000</v>
      </c>
      <c r="L21" s="6">
        <v>0.75</v>
      </c>
      <c r="M21" s="16" t="s">
        <v>5</v>
      </c>
      <c r="N2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24.75</v>
      </c>
      <c r="O21" s="6"/>
      <c r="P21" s="6" t="s">
        <v>95</v>
      </c>
      <c r="Q21" s="6"/>
      <c r="R21" s="31"/>
    </row>
    <row r="22" spans="1:18" s="15" customFormat="1" ht="129.6">
      <c r="A22" s="11" t="s">
        <v>1</v>
      </c>
      <c r="B22" s="6" t="s">
        <v>138</v>
      </c>
      <c r="C22" s="6" t="s">
        <v>23</v>
      </c>
      <c r="D22" s="6" t="s">
        <v>36</v>
      </c>
      <c r="E22" s="6" t="s">
        <v>48</v>
      </c>
      <c r="F22" s="6" t="s">
        <v>49</v>
      </c>
      <c r="G22" s="12">
        <v>18785582.52</v>
      </c>
      <c r="H22" s="5">
        <v>1500000</v>
      </c>
      <c r="I22" s="13">
        <f>'Parámetros cálculo indicadores'!$G22/'Parámetros cálculo indicadores'!$H22</f>
        <v>12.52372168</v>
      </c>
      <c r="J22" s="7">
        <v>0.4</v>
      </c>
      <c r="K22" s="14">
        <v>110</v>
      </c>
      <c r="L22" s="6">
        <v>1</v>
      </c>
      <c r="M22" s="13">
        <f>0.15*Tabla1[[#This Row],[Valor final estimado (2029). Valeur finale estimée (2029)]]</f>
        <v>10246.681374545455</v>
      </c>
      <c r="N2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68311.209163636362</v>
      </c>
      <c r="O22" s="6" t="s">
        <v>102</v>
      </c>
      <c r="P22" s="6"/>
      <c r="Q22" s="6"/>
      <c r="R22" s="31"/>
    </row>
    <row r="23" spans="1:18" s="15" customFormat="1" ht="100.8">
      <c r="A23" s="11" t="s">
        <v>1</v>
      </c>
      <c r="B23" s="6" t="s">
        <v>138</v>
      </c>
      <c r="C23" s="6" t="s">
        <v>23</v>
      </c>
      <c r="D23" s="6" t="s">
        <v>36</v>
      </c>
      <c r="E23" s="6" t="s">
        <v>50</v>
      </c>
      <c r="F23" s="6" t="s">
        <v>49</v>
      </c>
      <c r="G23" s="12">
        <v>18785582.52</v>
      </c>
      <c r="H23" s="5">
        <v>1500000</v>
      </c>
      <c r="I23" s="13">
        <f>'Parámetros cálculo indicadores'!$G23/'Parámetros cálculo indicadores'!$H23</f>
        <v>12.52372168</v>
      </c>
      <c r="J23" s="7">
        <v>0.4</v>
      </c>
      <c r="K23" s="14">
        <v>218</v>
      </c>
      <c r="L23" s="6">
        <v>1</v>
      </c>
      <c r="M23" s="13">
        <f>0.15*Tabla1[[#This Row],[Valor final estimado (2029). Valeur finale estimée (2029)]]</f>
        <v>5170.3438128440366</v>
      </c>
      <c r="N2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34468.958752293576</v>
      </c>
      <c r="O23" s="6" t="s">
        <v>101</v>
      </c>
      <c r="P23" s="6"/>
      <c r="Q23" s="6"/>
      <c r="R23" s="31"/>
    </row>
    <row r="24" spans="1:18" s="15" customFormat="1" ht="100.8">
      <c r="A24" s="11" t="s">
        <v>1</v>
      </c>
      <c r="B24" s="6" t="s">
        <v>138</v>
      </c>
      <c r="C24" s="6" t="s">
        <v>23</v>
      </c>
      <c r="D24" s="6" t="s">
        <v>36</v>
      </c>
      <c r="E24" s="6" t="s">
        <v>55</v>
      </c>
      <c r="F24" s="6" t="s">
        <v>56</v>
      </c>
      <c r="G24" s="12">
        <v>18785582.52</v>
      </c>
      <c r="H24" s="5">
        <v>1500000</v>
      </c>
      <c r="I24" s="13">
        <f>'Parámetros cálculo indicadores'!$G24/'Parámetros cálculo indicadores'!$H24</f>
        <v>12.52372168</v>
      </c>
      <c r="J24" s="7">
        <v>0.3</v>
      </c>
      <c r="K24" s="14">
        <v>450000</v>
      </c>
      <c r="L24" s="6">
        <v>1</v>
      </c>
      <c r="M24" s="13">
        <f>0.15*Tabla1[[#This Row],[Valor final estimado (2029). Valeur finale estimée (2029)]]</f>
        <v>1.8785582519999999</v>
      </c>
      <c r="N2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12.52372168</v>
      </c>
      <c r="O24" s="6" t="s">
        <v>99</v>
      </c>
      <c r="P24" s="6"/>
      <c r="Q24" s="6" t="s">
        <v>9</v>
      </c>
      <c r="R24" s="31"/>
    </row>
    <row r="25" spans="1:18" s="15" customFormat="1" ht="100.8">
      <c r="A25" s="11" t="s">
        <v>1</v>
      </c>
      <c r="B25" s="6" t="s">
        <v>138</v>
      </c>
      <c r="C25" s="6" t="s">
        <v>23</v>
      </c>
      <c r="D25" s="6" t="s">
        <v>36</v>
      </c>
      <c r="E25" s="6" t="s">
        <v>121</v>
      </c>
      <c r="F25" s="6" t="s">
        <v>142</v>
      </c>
      <c r="G25" s="12">
        <v>18785582.52</v>
      </c>
      <c r="H25" s="5">
        <v>1500000</v>
      </c>
      <c r="I25" s="13">
        <f>'Parámetros cálculo indicadores'!$G25/'Parámetros cálculo indicadores'!$H25</f>
        <v>12.52372168</v>
      </c>
      <c r="J25" s="7">
        <v>0.1</v>
      </c>
      <c r="K25" s="14">
        <v>150000</v>
      </c>
      <c r="L25" s="6">
        <v>1</v>
      </c>
      <c r="M25" s="13">
        <f>0.15*Tabla1[[#This Row],[Valor final estimado (2029). Valeur finale estimée (2029)]]</f>
        <v>1.8785582520000002</v>
      </c>
      <c r="N2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12.523721680000001</v>
      </c>
      <c r="O25" s="6" t="s">
        <v>151</v>
      </c>
      <c r="P25" s="6"/>
      <c r="Q25" s="6"/>
      <c r="R25" s="31"/>
    </row>
    <row r="26" spans="1:18" s="15" customFormat="1" ht="100.8">
      <c r="A26" s="11" t="s">
        <v>1</v>
      </c>
      <c r="B26" s="6" t="s">
        <v>138</v>
      </c>
      <c r="C26" s="6" t="s">
        <v>23</v>
      </c>
      <c r="D26" s="6" t="s">
        <v>36</v>
      </c>
      <c r="E26" s="6" t="s">
        <v>143</v>
      </c>
      <c r="F26" s="6" t="s">
        <v>144</v>
      </c>
      <c r="G26" s="12">
        <v>18785582.52</v>
      </c>
      <c r="H26" s="5">
        <v>1500000</v>
      </c>
      <c r="I26" s="13">
        <f>'Parámetros cálculo indicadores'!$G26/'Parámetros cálculo indicadores'!$H26</f>
        <v>12.52372168</v>
      </c>
      <c r="J26" s="7">
        <v>0.5</v>
      </c>
      <c r="K26" s="14">
        <v>175000</v>
      </c>
      <c r="L26" s="6">
        <v>1</v>
      </c>
      <c r="M26" s="13">
        <f>0.15*Tabla1[[#This Row],[Valor final estimado (2029). Valeur finale estimée (2029)]]</f>
        <v>8.050963937142857</v>
      </c>
      <c r="N2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53.673092914285711</v>
      </c>
      <c r="O26" s="6" t="s">
        <v>152</v>
      </c>
      <c r="P26" s="6"/>
      <c r="Q26" s="6"/>
      <c r="R26" s="31"/>
    </row>
    <row r="27" spans="1:18" s="15" customFormat="1" ht="129.6">
      <c r="A27" s="11" t="s">
        <v>1</v>
      </c>
      <c r="B27" s="6" t="s">
        <v>138</v>
      </c>
      <c r="C27" s="6" t="s">
        <v>23</v>
      </c>
      <c r="D27" s="6" t="s">
        <v>43</v>
      </c>
      <c r="E27" s="6" t="s">
        <v>69</v>
      </c>
      <c r="F27" s="6" t="s">
        <v>68</v>
      </c>
      <c r="G27" s="12">
        <v>18785582.52</v>
      </c>
      <c r="H27" s="5">
        <v>1500000</v>
      </c>
      <c r="I27" s="13">
        <v>12.666666666666666</v>
      </c>
      <c r="J27" s="7">
        <v>0.4</v>
      </c>
      <c r="K27" s="14">
        <v>110</v>
      </c>
      <c r="L27" s="6">
        <v>129</v>
      </c>
      <c r="M27" s="16" t="s">
        <v>5</v>
      </c>
      <c r="N2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8912727.2727272715</v>
      </c>
      <c r="O27" s="6"/>
      <c r="P27" s="6" t="s">
        <v>96</v>
      </c>
      <c r="Q27" s="6"/>
      <c r="R27" s="31"/>
    </row>
    <row r="28" spans="1:18" s="15" customFormat="1" ht="100.8">
      <c r="A28" s="11" t="s">
        <v>1</v>
      </c>
      <c r="B28" s="6" t="s">
        <v>138</v>
      </c>
      <c r="C28" s="6" t="s">
        <v>23</v>
      </c>
      <c r="D28" s="6" t="s">
        <v>43</v>
      </c>
      <c r="E28" s="6" t="s">
        <v>67</v>
      </c>
      <c r="F28" s="6" t="s">
        <v>68</v>
      </c>
      <c r="G28" s="12">
        <v>18785582.52</v>
      </c>
      <c r="H28" s="5">
        <v>1500000</v>
      </c>
      <c r="I28" s="13">
        <v>12.666666666666666</v>
      </c>
      <c r="J28" s="7">
        <v>0.4</v>
      </c>
      <c r="K28" s="14">
        <v>218</v>
      </c>
      <c r="L28" s="6">
        <v>129</v>
      </c>
      <c r="M28" s="16" t="s">
        <v>5</v>
      </c>
      <c r="N2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4497247.7064220188</v>
      </c>
      <c r="O28" s="6"/>
      <c r="P28" s="6" t="s">
        <v>97</v>
      </c>
      <c r="Q28" s="6"/>
      <c r="R28" s="31"/>
    </row>
    <row r="29" spans="1:18" s="15" customFormat="1" ht="100.8">
      <c r="A29" s="11" t="s">
        <v>1</v>
      </c>
      <c r="B29" s="6" t="s">
        <v>138</v>
      </c>
      <c r="C29" s="6" t="s">
        <v>23</v>
      </c>
      <c r="D29" s="6" t="s">
        <v>43</v>
      </c>
      <c r="E29" s="6" t="s">
        <v>70</v>
      </c>
      <c r="F29" s="6" t="s">
        <v>56</v>
      </c>
      <c r="G29" s="12">
        <v>18785582.52</v>
      </c>
      <c r="H29" s="5">
        <v>1500000</v>
      </c>
      <c r="I29" s="13">
        <f>'Parámetros cálculo indicadores'!$G29/'Parámetros cálculo indicadores'!$H29</f>
        <v>12.52372168</v>
      </c>
      <c r="J29" s="7">
        <v>0.1</v>
      </c>
      <c r="K29" s="14">
        <v>150000</v>
      </c>
      <c r="L29" s="6">
        <v>0.7</v>
      </c>
      <c r="M29" s="16" t="s">
        <v>5</v>
      </c>
      <c r="N29" s="14">
        <f>0.7*(N24+N25)</f>
        <v>17.533210352000001</v>
      </c>
      <c r="O29" s="6"/>
      <c r="P29" s="6" t="s">
        <v>88</v>
      </c>
      <c r="Q29" s="6"/>
      <c r="R29" s="31"/>
    </row>
    <row r="30" spans="1:18" s="15" customFormat="1" ht="100.8">
      <c r="A30" s="11" t="s">
        <v>1</v>
      </c>
      <c r="B30" s="6" t="s">
        <v>138</v>
      </c>
      <c r="C30" s="6" t="s">
        <v>23</v>
      </c>
      <c r="D30" s="6" t="s">
        <v>43</v>
      </c>
      <c r="E30" s="6" t="s">
        <v>145</v>
      </c>
      <c r="F30" s="6" t="s">
        <v>144</v>
      </c>
      <c r="G30" s="12">
        <v>18785582.52</v>
      </c>
      <c r="H30" s="5">
        <v>1500000</v>
      </c>
      <c r="I30" s="13">
        <f>'Parámetros cálculo indicadores'!$G30/'Parámetros cálculo indicadores'!$H30</f>
        <v>12.52372168</v>
      </c>
      <c r="J30" s="7">
        <v>0.5</v>
      </c>
      <c r="K30" s="14">
        <v>175000</v>
      </c>
      <c r="L30" s="6">
        <v>0.7</v>
      </c>
      <c r="M30" s="16" t="s">
        <v>5</v>
      </c>
      <c r="N3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37.571165039999997</v>
      </c>
      <c r="O30" s="6"/>
      <c r="P30" s="6"/>
      <c r="Q30" s="6"/>
      <c r="R30" s="31"/>
    </row>
    <row r="31" spans="1:18" s="15" customFormat="1" ht="72">
      <c r="A31" s="11" t="s">
        <v>1</v>
      </c>
      <c r="B31" s="6" t="s">
        <v>138</v>
      </c>
      <c r="C31" s="6" t="s">
        <v>25</v>
      </c>
      <c r="D31" s="6" t="s">
        <v>36</v>
      </c>
      <c r="E31" s="6" t="s">
        <v>55</v>
      </c>
      <c r="F31" s="6" t="s">
        <v>56</v>
      </c>
      <c r="G31" s="12">
        <v>9982645.1679999996</v>
      </c>
      <c r="H31" s="5">
        <v>1200000</v>
      </c>
      <c r="I31" s="13">
        <f>'Parámetros cálculo indicadores'!$G31/'Parámetros cálculo indicadores'!$H31</f>
        <v>8.3188709733333326</v>
      </c>
      <c r="J31" s="7">
        <v>0.35</v>
      </c>
      <c r="K31" s="18">
        <v>300000</v>
      </c>
      <c r="L31" s="6">
        <v>1</v>
      </c>
      <c r="M31" s="13">
        <f>0.15*Tabla1[[#This Row],[Valor final estimado (2029). Valeur finale estimée (2029)]]</f>
        <v>1.7469629043999999</v>
      </c>
      <c r="N3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11.646419362666666</v>
      </c>
      <c r="O31" s="6" t="s">
        <v>99</v>
      </c>
      <c r="P31" s="6"/>
      <c r="Q31" s="6" t="s">
        <v>10</v>
      </c>
      <c r="R31" s="31"/>
    </row>
    <row r="32" spans="1:18" s="15" customFormat="1" ht="72">
      <c r="A32" s="11" t="s">
        <v>1</v>
      </c>
      <c r="B32" s="6" t="s">
        <v>138</v>
      </c>
      <c r="C32" s="6" t="s">
        <v>25</v>
      </c>
      <c r="D32" s="6" t="s">
        <v>36</v>
      </c>
      <c r="E32" s="6" t="s">
        <v>121</v>
      </c>
      <c r="F32" s="6" t="s">
        <v>142</v>
      </c>
      <c r="G32" s="12">
        <v>9982645.1679999996</v>
      </c>
      <c r="H32" s="5">
        <v>1500000</v>
      </c>
      <c r="I32" s="13">
        <f>'Parámetros cálculo indicadores'!$G32/'Parámetros cálculo indicadores'!$H32</f>
        <v>6.6550967786666666</v>
      </c>
      <c r="J32" s="7">
        <v>0.25</v>
      </c>
      <c r="K32" s="14">
        <v>150000</v>
      </c>
      <c r="L32" s="6">
        <v>1</v>
      </c>
      <c r="M32" s="13">
        <f>0.15*Tabla1[[#This Row],[Valor final estimado (2029). Valeur finale estimée (2029)]]</f>
        <v>2.4956612919999999</v>
      </c>
      <c r="N3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16.637741946666665</v>
      </c>
      <c r="O32" s="6"/>
      <c r="P32" s="6"/>
      <c r="Q32" s="6"/>
      <c r="R32" s="31"/>
    </row>
    <row r="33" spans="1:18" s="15" customFormat="1" ht="86.4">
      <c r="A33" s="11" t="s">
        <v>1</v>
      </c>
      <c r="B33" s="6" t="s">
        <v>138</v>
      </c>
      <c r="C33" s="6" t="s">
        <v>25</v>
      </c>
      <c r="D33" s="6" t="s">
        <v>43</v>
      </c>
      <c r="E33" s="6" t="s">
        <v>70</v>
      </c>
      <c r="F33" s="6" t="s">
        <v>56</v>
      </c>
      <c r="G33" s="12">
        <v>9982645.1679999996</v>
      </c>
      <c r="H33" s="5">
        <v>1200000</v>
      </c>
      <c r="I33" s="13">
        <v>8.5</v>
      </c>
      <c r="J33" s="7">
        <v>0.35</v>
      </c>
      <c r="K33" s="18">
        <v>300000</v>
      </c>
      <c r="L33" s="6">
        <v>0.7</v>
      </c>
      <c r="M33" s="16" t="s">
        <v>5</v>
      </c>
      <c r="N33" s="14">
        <f>0.7*(N31+N32)</f>
        <v>19.798912916533332</v>
      </c>
      <c r="O33" s="6"/>
      <c r="P33" s="6" t="s">
        <v>88</v>
      </c>
      <c r="Q33" s="6" t="s">
        <v>10</v>
      </c>
      <c r="R33" s="31"/>
    </row>
    <row r="34" spans="1:18" s="15" customFormat="1" ht="144">
      <c r="A34" s="11" t="s">
        <v>1</v>
      </c>
      <c r="B34" s="6" t="s">
        <v>138</v>
      </c>
      <c r="C34" s="6" t="s">
        <v>26</v>
      </c>
      <c r="D34" s="6" t="s">
        <v>36</v>
      </c>
      <c r="E34" s="6" t="s">
        <v>44</v>
      </c>
      <c r="F34" s="6" t="s">
        <v>45</v>
      </c>
      <c r="G34" s="12">
        <v>11187022.7004</v>
      </c>
      <c r="H34" s="5">
        <v>800000</v>
      </c>
      <c r="I34" s="13">
        <f>'Parámetros cálculo indicadores'!$G34/'Parámetros cálculo indicadores'!$H34</f>
        <v>13.9837783755</v>
      </c>
      <c r="J34" s="7">
        <v>0.25</v>
      </c>
      <c r="K34" s="6">
        <v>35000</v>
      </c>
      <c r="L34" s="6">
        <v>1</v>
      </c>
      <c r="M34" s="13">
        <f>0.15*Tabla1[[#This Row],[Valor final estimado (2029). Valeur finale estimée (2029)]]</f>
        <v>11.488211773103076</v>
      </c>
      <c r="N34" s="14">
        <f>N35+N36</f>
        <v>76.58807848735384</v>
      </c>
      <c r="O34" s="6"/>
      <c r="P34" s="6" t="s">
        <v>85</v>
      </c>
      <c r="Q34" s="6" t="s">
        <v>11</v>
      </c>
      <c r="R34" s="31"/>
    </row>
    <row r="35" spans="1:18" s="15" customFormat="1" ht="115.2">
      <c r="A35" s="11" t="s">
        <v>1</v>
      </c>
      <c r="B35" s="6" t="s">
        <v>14</v>
      </c>
      <c r="C35" s="6" t="s">
        <v>26</v>
      </c>
      <c r="D35" s="6" t="s">
        <v>36</v>
      </c>
      <c r="E35" s="6" t="s">
        <v>139</v>
      </c>
      <c r="F35" s="6" t="s">
        <v>45</v>
      </c>
      <c r="G35" s="12">
        <v>11187022.7004</v>
      </c>
      <c r="H35" s="5">
        <v>900000</v>
      </c>
      <c r="I35" s="13">
        <f>'Parámetros cálculo indicadores'!$G35/'Parámetros cálculo indicadores'!$H35</f>
        <v>12.430025222666668</v>
      </c>
      <c r="J35" s="7">
        <v>0.15</v>
      </c>
      <c r="K35" s="14">
        <v>50000</v>
      </c>
      <c r="L35" s="6">
        <v>1</v>
      </c>
      <c r="M35" s="13">
        <f>0.15*Tabla1[[#This Row],[Valor final estimado (2029). Valeur finale estimée (2029)]]</f>
        <v>5.03416021518</v>
      </c>
      <c r="N3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33.5610681012</v>
      </c>
      <c r="O35" s="6"/>
      <c r="P35" s="6" t="s">
        <v>84</v>
      </c>
      <c r="Q35" s="6"/>
      <c r="R35" s="31"/>
    </row>
    <row r="36" spans="1:18" s="15" customFormat="1" ht="115.2">
      <c r="A36" s="11" t="s">
        <v>1</v>
      </c>
      <c r="B36" s="6" t="s">
        <v>14</v>
      </c>
      <c r="C36" s="6" t="s">
        <v>26</v>
      </c>
      <c r="D36" s="6" t="s">
        <v>36</v>
      </c>
      <c r="E36" s="6" t="s">
        <v>140</v>
      </c>
      <c r="F36" s="6" t="s">
        <v>45</v>
      </c>
      <c r="G36" s="12">
        <v>11187022.7004</v>
      </c>
      <c r="H36" s="5">
        <v>900000</v>
      </c>
      <c r="I36" s="13">
        <f>'Parámetros cálculo indicadores'!$G36/'Parámetros cálculo indicadores'!$H36</f>
        <v>12.430025222666668</v>
      </c>
      <c r="J36" s="7">
        <v>0.25</v>
      </c>
      <c r="K36" s="14">
        <v>65000</v>
      </c>
      <c r="L36" s="6">
        <v>1</v>
      </c>
      <c r="M36" s="13">
        <f>0.15*Tabla1[[#This Row],[Valor final estimado (2029). Valeur finale estimée (2029)]]</f>
        <v>6.4540515579230773</v>
      </c>
      <c r="N3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43.027010386153847</v>
      </c>
      <c r="O36" s="6"/>
      <c r="P36" s="6" t="s">
        <v>84</v>
      </c>
      <c r="Q36" s="6"/>
      <c r="R36" s="31"/>
    </row>
    <row r="37" spans="1:18" s="15" customFormat="1" ht="72">
      <c r="A37" s="11" t="s">
        <v>1</v>
      </c>
      <c r="B37" s="6" t="s">
        <v>138</v>
      </c>
      <c r="C37" s="6" t="s">
        <v>26</v>
      </c>
      <c r="D37" s="6" t="s">
        <v>36</v>
      </c>
      <c r="E37" s="6" t="s">
        <v>55</v>
      </c>
      <c r="F37" s="6" t="s">
        <v>56</v>
      </c>
      <c r="G37" s="12">
        <v>11187022.7004</v>
      </c>
      <c r="H37" s="5">
        <v>800000</v>
      </c>
      <c r="I37" s="13">
        <f>'Parámetros cálculo indicadores'!$G37/'Parámetros cálculo indicadores'!$H37</f>
        <v>13.9837783755</v>
      </c>
      <c r="J37" s="7">
        <v>0.4</v>
      </c>
      <c r="K37" s="6">
        <v>350000</v>
      </c>
      <c r="L37" s="6">
        <v>1</v>
      </c>
      <c r="M37" s="13">
        <f>0.15*Tabla1[[#This Row],[Valor final estimado (2029). Valeur finale estimée (2029)]]</f>
        <v>1.9177753200685717</v>
      </c>
      <c r="N3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12.785168800457145</v>
      </c>
      <c r="O37" s="6" t="s">
        <v>99</v>
      </c>
      <c r="P37" s="6"/>
      <c r="Q37" s="6" t="s">
        <v>11</v>
      </c>
      <c r="R37" s="31"/>
    </row>
    <row r="38" spans="1:18" s="15" customFormat="1" ht="72">
      <c r="A38" s="11" t="s">
        <v>1</v>
      </c>
      <c r="B38" s="6" t="s">
        <v>138</v>
      </c>
      <c r="C38" s="6" t="s">
        <v>26</v>
      </c>
      <c r="D38" s="6" t="s">
        <v>36</v>
      </c>
      <c r="E38" s="6" t="s">
        <v>121</v>
      </c>
      <c r="F38" s="6" t="s">
        <v>142</v>
      </c>
      <c r="G38" s="12">
        <v>11187022.7004</v>
      </c>
      <c r="H38" s="5">
        <v>1500000</v>
      </c>
      <c r="I38" s="13">
        <f>'Parámetros cálculo indicadores'!$G38/'Parámetros cálculo indicadores'!$H38</f>
        <v>7.4580151336</v>
      </c>
      <c r="J38" s="7">
        <v>0.25</v>
      </c>
      <c r="K38" s="14">
        <v>200000</v>
      </c>
      <c r="L38" s="6">
        <v>1</v>
      </c>
      <c r="M38" s="13">
        <f>0.15*Tabla1[[#This Row],[Valor final estimado (2029). Valeur finale estimée (2029)]]</f>
        <v>2.097566756325</v>
      </c>
      <c r="N3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13.9837783755</v>
      </c>
      <c r="O38" s="6"/>
      <c r="P38" s="6"/>
      <c r="Q38" s="6"/>
      <c r="R38" s="31"/>
    </row>
    <row r="39" spans="1:18" s="15" customFormat="1" ht="72">
      <c r="A39" s="11" t="s">
        <v>1</v>
      </c>
      <c r="B39" s="6" t="s">
        <v>138</v>
      </c>
      <c r="C39" s="6" t="s">
        <v>26</v>
      </c>
      <c r="D39" s="6" t="s">
        <v>36</v>
      </c>
      <c r="E39" s="6" t="s">
        <v>143</v>
      </c>
      <c r="F39" s="6" t="s">
        <v>144</v>
      </c>
      <c r="G39" s="12">
        <v>11187022.7004</v>
      </c>
      <c r="H39" s="5">
        <v>1500000</v>
      </c>
      <c r="I39" s="13">
        <f>'Parámetros cálculo indicadores'!$G39/'Parámetros cálculo indicadores'!$H39</f>
        <v>7.4580151336</v>
      </c>
      <c r="J39" s="7">
        <v>0.3</v>
      </c>
      <c r="K39" s="14">
        <v>150000</v>
      </c>
      <c r="L39" s="6">
        <v>1</v>
      </c>
      <c r="M39" s="13">
        <f>0.15*Tabla1[[#This Row],[Valor final estimado (2029). Valeur finale estimée (2029)]]</f>
        <v>3.35610681012</v>
      </c>
      <c r="N39"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22.3740454008</v>
      </c>
      <c r="O39" s="6"/>
      <c r="P39" s="6"/>
      <c r="Q39" s="6"/>
      <c r="R39" s="31"/>
    </row>
    <row r="40" spans="1:18" s="15" customFormat="1" ht="86.4">
      <c r="A40" s="11" t="s">
        <v>1</v>
      </c>
      <c r="B40" s="6" t="s">
        <v>138</v>
      </c>
      <c r="C40" s="6" t="s">
        <v>26</v>
      </c>
      <c r="D40" s="6" t="s">
        <v>43</v>
      </c>
      <c r="E40" s="6" t="s">
        <v>61</v>
      </c>
      <c r="F40" s="6" t="s">
        <v>62</v>
      </c>
      <c r="G40" s="12">
        <v>11187022.7004</v>
      </c>
      <c r="H40" s="5">
        <v>800000</v>
      </c>
      <c r="I40" s="13">
        <v>14.25</v>
      </c>
      <c r="J40" s="7">
        <v>0.25</v>
      </c>
      <c r="K40" s="6">
        <v>35000</v>
      </c>
      <c r="L40" s="6">
        <v>0.5</v>
      </c>
      <c r="M40" s="16" t="s">
        <v>5</v>
      </c>
      <c r="N4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40.714285714285715</v>
      </c>
      <c r="O40" s="6"/>
      <c r="P40" s="6" t="s">
        <v>94</v>
      </c>
      <c r="Q40" s="6" t="s">
        <v>11</v>
      </c>
      <c r="R40" s="31"/>
    </row>
    <row r="41" spans="1:18" s="15" customFormat="1" ht="86.4">
      <c r="A41" s="11" t="s">
        <v>1</v>
      </c>
      <c r="B41" s="6" t="s">
        <v>138</v>
      </c>
      <c r="C41" s="6" t="s">
        <v>26</v>
      </c>
      <c r="D41" s="6" t="s">
        <v>43</v>
      </c>
      <c r="E41" s="6" t="s">
        <v>70</v>
      </c>
      <c r="F41" s="6" t="s">
        <v>56</v>
      </c>
      <c r="G41" s="12">
        <v>11187022.7004</v>
      </c>
      <c r="H41" s="5">
        <v>800000</v>
      </c>
      <c r="I41" s="13">
        <v>14.25</v>
      </c>
      <c r="J41" s="7">
        <v>0.4</v>
      </c>
      <c r="K41" s="6">
        <v>350000</v>
      </c>
      <c r="L41" s="6">
        <v>0.7</v>
      </c>
      <c r="M41" s="16" t="s">
        <v>5</v>
      </c>
      <c r="N41" s="14">
        <f>0.7*(N37+N38)</f>
        <v>18.738263023169999</v>
      </c>
      <c r="O41" s="6"/>
      <c r="P41" s="6" t="s">
        <v>88</v>
      </c>
      <c r="Q41" s="6" t="s">
        <v>11</v>
      </c>
      <c r="R41" s="31"/>
    </row>
    <row r="42" spans="1:18" s="15" customFormat="1" ht="72">
      <c r="A42" s="11" t="s">
        <v>1</v>
      </c>
      <c r="B42" s="6" t="s">
        <v>138</v>
      </c>
      <c r="C42" s="6" t="s">
        <v>26</v>
      </c>
      <c r="D42" s="6" t="s">
        <v>43</v>
      </c>
      <c r="E42" s="6" t="s">
        <v>145</v>
      </c>
      <c r="F42" s="6" t="s">
        <v>144</v>
      </c>
      <c r="G42" s="12">
        <v>11187022.7004</v>
      </c>
      <c r="H42" s="5">
        <v>1500000</v>
      </c>
      <c r="I42" s="13">
        <f>'Parámetros cálculo indicadores'!$G42/'Parámetros cálculo indicadores'!$H42</f>
        <v>7.4580151336</v>
      </c>
      <c r="J42" s="7">
        <v>0.3</v>
      </c>
      <c r="K42" s="14">
        <v>150000</v>
      </c>
      <c r="L42" s="6">
        <v>0.75</v>
      </c>
      <c r="M42" s="16" t="s">
        <v>5</v>
      </c>
      <c r="N4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16.7805340506</v>
      </c>
      <c r="O42" s="6"/>
      <c r="P42" s="6"/>
      <c r="Q42" s="6"/>
      <c r="R42" s="31"/>
    </row>
    <row r="43" spans="1:18" s="15" customFormat="1" ht="129.6">
      <c r="A43" s="11" t="s">
        <v>1</v>
      </c>
      <c r="B43" s="6" t="s">
        <v>138</v>
      </c>
      <c r="C43" s="6" t="s">
        <v>27</v>
      </c>
      <c r="D43" s="6" t="s">
        <v>36</v>
      </c>
      <c r="E43" s="6" t="s">
        <v>55</v>
      </c>
      <c r="F43" s="6" t="s">
        <v>56</v>
      </c>
      <c r="G43" s="12">
        <v>15287629.9933</v>
      </c>
      <c r="H43" s="5">
        <v>1100000</v>
      </c>
      <c r="I43" s="13">
        <f>'Parámetros cálculo indicadores'!$G43/'Parámetros cálculo indicadores'!$H43</f>
        <v>13.897845448454545</v>
      </c>
      <c r="J43" s="7">
        <v>0.45</v>
      </c>
      <c r="K43" s="18">
        <v>380000</v>
      </c>
      <c r="L43" s="6">
        <v>1</v>
      </c>
      <c r="M43" s="13">
        <f>0.15*Tabla1[[#This Row],[Valor final estimado (2029). Valeur finale estimée (2029)]]</f>
        <v>2.7155658540730263</v>
      </c>
      <c r="N4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18.103772360486843</v>
      </c>
      <c r="O43" s="6" t="s">
        <v>99</v>
      </c>
      <c r="P43" s="6"/>
      <c r="Q43" s="6"/>
      <c r="R43" s="31"/>
    </row>
    <row r="44" spans="1:18" s="15" customFormat="1" ht="129.6">
      <c r="A44" s="11" t="s">
        <v>1</v>
      </c>
      <c r="B44" s="6" t="s">
        <v>138</v>
      </c>
      <c r="C44" s="6" t="s">
        <v>27</v>
      </c>
      <c r="D44" s="6" t="s">
        <v>36</v>
      </c>
      <c r="E44" s="19" t="s">
        <v>46</v>
      </c>
      <c r="F44" s="6" t="s">
        <v>47</v>
      </c>
      <c r="G44" s="12">
        <v>15287629.9933</v>
      </c>
      <c r="H44" s="5">
        <v>1100000</v>
      </c>
      <c r="I44" s="13">
        <f>'Parámetros cálculo indicadores'!$G44/'Parámetros cálculo indicadores'!$H44</f>
        <v>13.897845448454545</v>
      </c>
      <c r="J44" s="7">
        <v>0.35</v>
      </c>
      <c r="K44" s="6">
        <v>330000</v>
      </c>
      <c r="L44" s="6">
        <v>1</v>
      </c>
      <c r="M44" s="13">
        <f>0.15*Tabla1[[#This Row],[Valor final estimado (2029). Valeur finale estimée (2029)]]</f>
        <v>2.4321229534795452</v>
      </c>
      <c r="N4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16.214153023196967</v>
      </c>
      <c r="O44" s="6" t="s">
        <v>100</v>
      </c>
      <c r="P44" s="6"/>
      <c r="Q44" s="6"/>
      <c r="R44" s="31"/>
    </row>
    <row r="45" spans="1:18" s="15" customFormat="1" ht="129.6">
      <c r="A45" s="11" t="s">
        <v>1</v>
      </c>
      <c r="B45" s="6" t="s">
        <v>138</v>
      </c>
      <c r="C45" s="6" t="s">
        <v>27</v>
      </c>
      <c r="D45" s="6" t="s">
        <v>43</v>
      </c>
      <c r="E45" s="6" t="s">
        <v>70</v>
      </c>
      <c r="F45" s="6" t="s">
        <v>56</v>
      </c>
      <c r="G45" s="12">
        <v>15287629.9933</v>
      </c>
      <c r="H45" s="5">
        <v>1100000</v>
      </c>
      <c r="I45" s="13">
        <f>'Parámetros cálculo indicadores'!$G45/'Parámetros cálculo indicadores'!$H45</f>
        <v>13.897845448454545</v>
      </c>
      <c r="J45" s="7">
        <v>0.45</v>
      </c>
      <c r="K45" s="18">
        <v>380000</v>
      </c>
      <c r="L45" s="6">
        <v>0.7</v>
      </c>
      <c r="M45" s="16" t="s">
        <v>5</v>
      </c>
      <c r="N4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12.672640652340789</v>
      </c>
      <c r="O45" s="6"/>
      <c r="P45" s="6" t="s">
        <v>88</v>
      </c>
      <c r="Q45" s="6"/>
      <c r="R45" s="31"/>
    </row>
    <row r="46" spans="1:18" s="15" customFormat="1" ht="129.6">
      <c r="A46" s="11" t="s">
        <v>1</v>
      </c>
      <c r="B46" s="6" t="s">
        <v>138</v>
      </c>
      <c r="C46" s="6" t="s">
        <v>27</v>
      </c>
      <c r="D46" s="6" t="s">
        <v>43</v>
      </c>
      <c r="E46" s="6" t="s">
        <v>63</v>
      </c>
      <c r="F46" s="6" t="s">
        <v>64</v>
      </c>
      <c r="G46" s="12">
        <v>15287629.9933</v>
      </c>
      <c r="H46" s="5">
        <v>1100000</v>
      </c>
      <c r="I46" s="13">
        <f>'Parámetros cálculo indicadores'!$G46/'Parámetros cálculo indicadores'!$H46</f>
        <v>13.897845448454545</v>
      </c>
      <c r="J46" s="7">
        <v>0.35</v>
      </c>
      <c r="K46" s="6">
        <v>330000</v>
      </c>
      <c r="L46" s="6">
        <v>0.75</v>
      </c>
      <c r="M46" s="16" t="s">
        <v>5</v>
      </c>
      <c r="N4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12.160614767397725</v>
      </c>
      <c r="O46" s="6"/>
      <c r="P46" s="6" t="s">
        <v>89</v>
      </c>
      <c r="Q46" s="6"/>
      <c r="R46" s="31"/>
    </row>
    <row r="47" spans="1:18" s="15" customFormat="1" ht="129.6">
      <c r="A47" s="11" t="s">
        <v>148</v>
      </c>
      <c r="B47" s="6" t="s">
        <v>16</v>
      </c>
      <c r="C47" s="6" t="s">
        <v>28</v>
      </c>
      <c r="D47" s="6" t="s">
        <v>36</v>
      </c>
      <c r="E47" s="19" t="s">
        <v>46</v>
      </c>
      <c r="F47" s="6" t="s">
        <v>47</v>
      </c>
      <c r="G47" s="12">
        <v>7600000</v>
      </c>
      <c r="H47" s="5">
        <v>600000</v>
      </c>
      <c r="I47" s="13">
        <f>'Parámetros cálculo indicadores'!$G47/'Parámetros cálculo indicadores'!$H47</f>
        <v>12.666666666666666</v>
      </c>
      <c r="J47" s="7">
        <v>0.45</v>
      </c>
      <c r="K47" s="6">
        <v>250000</v>
      </c>
      <c r="L47" s="6">
        <v>1</v>
      </c>
      <c r="M47" s="13">
        <f>0.15*Tabla1[[#This Row],[Valor final estimado (2029). Valeur finale estimée (2029)]]</f>
        <v>2.052</v>
      </c>
      <c r="N4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13.68</v>
      </c>
      <c r="O47" s="6" t="s">
        <v>100</v>
      </c>
      <c r="P47" s="6"/>
      <c r="Q47" s="6"/>
      <c r="R47" s="31"/>
    </row>
    <row r="48" spans="1:18" s="15" customFormat="1" ht="129.6">
      <c r="A48" s="11" t="s">
        <v>148</v>
      </c>
      <c r="B48" s="6" t="s">
        <v>16</v>
      </c>
      <c r="C48" s="6" t="s">
        <v>28</v>
      </c>
      <c r="D48" s="6" t="s">
        <v>36</v>
      </c>
      <c r="E48" s="6" t="s">
        <v>59</v>
      </c>
      <c r="F48" s="6" t="s">
        <v>60</v>
      </c>
      <c r="G48" s="12">
        <v>7600000</v>
      </c>
      <c r="H48" s="5">
        <v>600000</v>
      </c>
      <c r="I48" s="13">
        <f>'Parámetros cálculo indicadores'!$G48/'Parámetros cálculo indicadores'!$H48</f>
        <v>12.666666666666666</v>
      </c>
      <c r="J48" s="7">
        <v>0.5</v>
      </c>
      <c r="K48" s="18">
        <v>150000</v>
      </c>
      <c r="L48" s="6">
        <v>1</v>
      </c>
      <c r="M48" s="13">
        <f>0.15*Tabla1[[#This Row],[Valor final estimado (2029). Valeur finale estimée (2029)]]</f>
        <v>3.8</v>
      </c>
      <c r="N4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25.333333333333332</v>
      </c>
      <c r="O48" s="6" t="s">
        <v>103</v>
      </c>
      <c r="P48" s="6"/>
      <c r="Q48" s="6" t="s">
        <v>12</v>
      </c>
      <c r="R48" s="31"/>
    </row>
    <row r="49" spans="1:18" s="15" customFormat="1" ht="129.6">
      <c r="A49" s="11" t="s">
        <v>148</v>
      </c>
      <c r="B49" s="6" t="s">
        <v>16</v>
      </c>
      <c r="C49" s="6" t="s">
        <v>28</v>
      </c>
      <c r="D49" s="6" t="s">
        <v>36</v>
      </c>
      <c r="E49" s="6" t="s">
        <v>55</v>
      </c>
      <c r="F49" s="6" t="s">
        <v>56</v>
      </c>
      <c r="G49" s="12">
        <v>7600000</v>
      </c>
      <c r="H49" s="5">
        <v>600000</v>
      </c>
      <c r="I49" s="13">
        <v>12.666666666666666</v>
      </c>
      <c r="J49" s="7">
        <v>0.45</v>
      </c>
      <c r="K49" s="6">
        <v>400000</v>
      </c>
      <c r="L49" s="6">
        <v>1</v>
      </c>
      <c r="M49" s="13">
        <f>0.15*Tabla1[[#This Row],[Valor final estimado (2029). Valeur finale estimée (2029)]]</f>
        <v>1.2825</v>
      </c>
      <c r="N49"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8.5500000000000007</v>
      </c>
      <c r="O49" s="6" t="s">
        <v>99</v>
      </c>
      <c r="P49" s="6"/>
      <c r="Q49" s="6"/>
      <c r="R49" s="31"/>
    </row>
    <row r="50" spans="1:18" s="15" customFormat="1" ht="129.6">
      <c r="A50" s="11" t="s">
        <v>148</v>
      </c>
      <c r="B50" s="6" t="s">
        <v>16</v>
      </c>
      <c r="C50" s="6" t="s">
        <v>28</v>
      </c>
      <c r="D50" s="6" t="s">
        <v>43</v>
      </c>
      <c r="E50" s="6" t="s">
        <v>63</v>
      </c>
      <c r="F50" s="6" t="s">
        <v>64</v>
      </c>
      <c r="G50" s="12">
        <v>7600000</v>
      </c>
      <c r="H50" s="5">
        <v>600000</v>
      </c>
      <c r="I50" s="13">
        <v>12.666666666666666</v>
      </c>
      <c r="J50" s="7">
        <v>0.45</v>
      </c>
      <c r="K50" s="6">
        <v>250000</v>
      </c>
      <c r="L50" s="6">
        <v>0.75</v>
      </c>
      <c r="M50" s="16" t="s">
        <v>5</v>
      </c>
      <c r="N5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10.26</v>
      </c>
      <c r="O50" s="6"/>
      <c r="P50" s="6" t="s">
        <v>89</v>
      </c>
      <c r="Q50" s="6"/>
      <c r="R50" s="31"/>
    </row>
    <row r="51" spans="1:18" s="15" customFormat="1" ht="129.6">
      <c r="A51" s="11" t="s">
        <v>148</v>
      </c>
      <c r="B51" s="6" t="s">
        <v>16</v>
      </c>
      <c r="C51" s="6" t="s">
        <v>28</v>
      </c>
      <c r="D51" s="6" t="s">
        <v>43</v>
      </c>
      <c r="E51" s="6" t="s">
        <v>72</v>
      </c>
      <c r="F51" s="6" t="s">
        <v>60</v>
      </c>
      <c r="G51" s="12">
        <v>7600000</v>
      </c>
      <c r="H51" s="5">
        <v>600000</v>
      </c>
      <c r="I51" s="13">
        <v>12.666666666666666</v>
      </c>
      <c r="J51" s="7">
        <v>0.5</v>
      </c>
      <c r="K51" s="18">
        <v>150000</v>
      </c>
      <c r="L51" s="6">
        <v>0.75</v>
      </c>
      <c r="M51" s="16" t="s">
        <v>5</v>
      </c>
      <c r="N5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19</v>
      </c>
      <c r="O51" s="6"/>
      <c r="P51" s="6" t="s">
        <v>95</v>
      </c>
      <c r="Q51" s="6"/>
      <c r="R51" s="31"/>
    </row>
    <row r="52" spans="1:18" s="15" customFormat="1" ht="129.6">
      <c r="A52" s="11" t="s">
        <v>148</v>
      </c>
      <c r="B52" s="6" t="s">
        <v>16</v>
      </c>
      <c r="C52" s="6" t="s">
        <v>28</v>
      </c>
      <c r="D52" s="6" t="s">
        <v>43</v>
      </c>
      <c r="E52" s="6" t="s">
        <v>70</v>
      </c>
      <c r="F52" s="6" t="s">
        <v>56</v>
      </c>
      <c r="G52" s="12">
        <v>7600000</v>
      </c>
      <c r="H52" s="5">
        <v>600000</v>
      </c>
      <c r="I52" s="13">
        <v>12.666666666666666</v>
      </c>
      <c r="J52" s="7">
        <v>0.45</v>
      </c>
      <c r="K52" s="6">
        <v>400000</v>
      </c>
      <c r="L52" s="6">
        <v>0.7</v>
      </c>
      <c r="M52" s="16" t="s">
        <v>5</v>
      </c>
      <c r="N5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5.9850000000000003</v>
      </c>
      <c r="O52" s="6"/>
      <c r="P52" s="6" t="s">
        <v>88</v>
      </c>
      <c r="Q52" s="6"/>
      <c r="R52" s="31"/>
    </row>
    <row r="53" spans="1:18" s="15" customFormat="1" ht="172.8">
      <c r="A53" s="11" t="s">
        <v>148</v>
      </c>
      <c r="B53" s="6" t="s">
        <v>16</v>
      </c>
      <c r="C53" s="6" t="s">
        <v>29</v>
      </c>
      <c r="D53" s="6" t="s">
        <v>36</v>
      </c>
      <c r="E53" s="19" t="s">
        <v>46</v>
      </c>
      <c r="F53" s="6" t="s">
        <v>47</v>
      </c>
      <c r="G53" s="12">
        <v>8799948.3200000003</v>
      </c>
      <c r="H53" s="5">
        <v>600000</v>
      </c>
      <c r="I53" s="13">
        <f>'Parámetros cálculo indicadores'!$G53/'Parámetros cálculo indicadores'!$H53</f>
        <v>14.666580533333335</v>
      </c>
      <c r="J53" s="7">
        <v>0.5</v>
      </c>
      <c r="K53" s="18">
        <v>275000</v>
      </c>
      <c r="L53" s="6">
        <v>1</v>
      </c>
      <c r="M53" s="13">
        <f>0.15*Tabla1[[#This Row],[Valor final estimado (2029). Valeur finale estimée (2029)]]</f>
        <v>2.3999859054545456</v>
      </c>
      <c r="N5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15.999906036363637</v>
      </c>
      <c r="O53" s="6" t="s">
        <v>100</v>
      </c>
      <c r="P53" s="6"/>
      <c r="Q53" s="6"/>
      <c r="R53" s="31"/>
    </row>
    <row r="54" spans="1:18" s="15" customFormat="1" ht="172.8">
      <c r="A54" s="11" t="s">
        <v>148</v>
      </c>
      <c r="B54" s="6" t="s">
        <v>16</v>
      </c>
      <c r="C54" s="6" t="s">
        <v>29</v>
      </c>
      <c r="D54" s="6" t="s">
        <v>36</v>
      </c>
      <c r="E54" s="6" t="s">
        <v>59</v>
      </c>
      <c r="F54" s="6" t="s">
        <v>60</v>
      </c>
      <c r="G54" s="12">
        <v>8799948.3200000003</v>
      </c>
      <c r="H54" s="5">
        <v>600000</v>
      </c>
      <c r="I54" s="13">
        <f>'Parámetros cálculo indicadores'!$G54/'Parámetros cálculo indicadores'!$H54</f>
        <v>14.666580533333335</v>
      </c>
      <c r="J54" s="7">
        <v>0.4</v>
      </c>
      <c r="K54" s="18">
        <v>200000</v>
      </c>
      <c r="L54" s="6">
        <v>1</v>
      </c>
      <c r="M54" s="13">
        <f>0.15*Tabla1[[#This Row],[Valor final estimado (2029). Valeur finale estimée (2029)]]</f>
        <v>2.6399844959999998</v>
      </c>
      <c r="N5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17.599896640000001</v>
      </c>
      <c r="O54" s="6" t="s">
        <v>103</v>
      </c>
      <c r="P54" s="6"/>
      <c r="Q54" s="6"/>
      <c r="R54" s="31"/>
    </row>
    <row r="55" spans="1:18" s="15" customFormat="1" ht="172.8">
      <c r="A55" s="11" t="s">
        <v>148</v>
      </c>
      <c r="B55" s="6" t="s">
        <v>16</v>
      </c>
      <c r="C55" s="6" t="s">
        <v>29</v>
      </c>
      <c r="D55" s="6" t="s">
        <v>36</v>
      </c>
      <c r="E55" s="6" t="s">
        <v>55</v>
      </c>
      <c r="F55" s="6" t="s">
        <v>56</v>
      </c>
      <c r="G55" s="12">
        <v>8799948.3200000003</v>
      </c>
      <c r="H55" s="5">
        <v>600000</v>
      </c>
      <c r="I55" s="13">
        <f>'Parámetros cálculo indicadores'!$G55/'Parámetros cálculo indicadores'!$H55</f>
        <v>14.666580533333335</v>
      </c>
      <c r="J55" s="7">
        <v>0.4</v>
      </c>
      <c r="K55" s="6">
        <v>250000</v>
      </c>
      <c r="L55" s="6">
        <v>1</v>
      </c>
      <c r="M55" s="13">
        <f>0.15*Tabla1[[#This Row],[Valor final estimado (2029). Valeur finale estimée (2029)]]</f>
        <v>2.1119875968000001</v>
      </c>
      <c r="N5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14.079917312000001</v>
      </c>
      <c r="O55" s="6" t="s">
        <v>99</v>
      </c>
      <c r="P55" s="6"/>
      <c r="Q55" s="6"/>
      <c r="R55" s="31"/>
    </row>
    <row r="56" spans="1:18" s="15" customFormat="1" ht="172.8">
      <c r="A56" s="11" t="s">
        <v>148</v>
      </c>
      <c r="B56" s="6" t="s">
        <v>16</v>
      </c>
      <c r="C56" s="6" t="s">
        <v>29</v>
      </c>
      <c r="D56" s="6" t="s">
        <v>43</v>
      </c>
      <c r="E56" s="6" t="s">
        <v>63</v>
      </c>
      <c r="F56" s="6" t="s">
        <v>64</v>
      </c>
      <c r="G56" s="12">
        <v>8799948.3200000003</v>
      </c>
      <c r="H56" s="5">
        <v>600000</v>
      </c>
      <c r="I56" s="13">
        <v>14.666666666666666</v>
      </c>
      <c r="J56" s="7">
        <v>0.5</v>
      </c>
      <c r="K56" s="18">
        <v>275000</v>
      </c>
      <c r="L56" s="6">
        <v>0.75</v>
      </c>
      <c r="M56" s="16" t="s">
        <v>5</v>
      </c>
      <c r="N5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v>
      </c>
      <c r="O56" s="6"/>
      <c r="P56" s="6" t="s">
        <v>89</v>
      </c>
      <c r="Q56" s="6"/>
      <c r="R56" s="31"/>
    </row>
    <row r="57" spans="1:18" s="15" customFormat="1" ht="172.8">
      <c r="A57" s="11" t="s">
        <v>148</v>
      </c>
      <c r="B57" s="6" t="s">
        <v>16</v>
      </c>
      <c r="C57" s="6" t="s">
        <v>29</v>
      </c>
      <c r="D57" s="6" t="s">
        <v>43</v>
      </c>
      <c r="E57" s="6" t="s">
        <v>72</v>
      </c>
      <c r="F57" s="6" t="s">
        <v>60</v>
      </c>
      <c r="G57" s="12">
        <v>8799948.3200000003</v>
      </c>
      <c r="H57" s="5">
        <v>600000</v>
      </c>
      <c r="I57" s="13">
        <v>14.666666666666666</v>
      </c>
      <c r="J57" s="7">
        <v>0.4</v>
      </c>
      <c r="K57" s="18">
        <v>200000</v>
      </c>
      <c r="L57" s="6">
        <v>0.75</v>
      </c>
      <c r="M57" s="16" t="s">
        <v>5</v>
      </c>
      <c r="N5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13.200000000000001</v>
      </c>
      <c r="O57" s="22"/>
      <c r="P57" s="6" t="s">
        <v>95</v>
      </c>
      <c r="Q57" s="6"/>
      <c r="R57" s="31"/>
    </row>
    <row r="58" spans="1:18" s="15" customFormat="1" ht="172.8">
      <c r="A58" s="11" t="s">
        <v>148</v>
      </c>
      <c r="B58" s="6" t="s">
        <v>16</v>
      </c>
      <c r="C58" s="6" t="s">
        <v>29</v>
      </c>
      <c r="D58" s="6" t="s">
        <v>43</v>
      </c>
      <c r="E58" s="6" t="s">
        <v>70</v>
      </c>
      <c r="F58" s="6" t="s">
        <v>56</v>
      </c>
      <c r="G58" s="12">
        <v>8799948.3200000003</v>
      </c>
      <c r="H58" s="5">
        <v>600000</v>
      </c>
      <c r="I58" s="13">
        <v>14.666666666666666</v>
      </c>
      <c r="J58" s="7">
        <v>0.4</v>
      </c>
      <c r="K58" s="6">
        <v>250000</v>
      </c>
      <c r="L58" s="6">
        <v>0.7</v>
      </c>
      <c r="M58" s="16" t="s">
        <v>5</v>
      </c>
      <c r="N5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9.8559999999999999</v>
      </c>
      <c r="O58" s="6"/>
      <c r="P58" s="6" t="s">
        <v>88</v>
      </c>
      <c r="Q58" s="6"/>
      <c r="R58" s="31"/>
    </row>
    <row r="59" spans="1:18" s="15" customFormat="1" ht="172.8">
      <c r="A59" s="11" t="s">
        <v>149</v>
      </c>
      <c r="B59" s="6" t="s">
        <v>15</v>
      </c>
      <c r="C59" s="6" t="s">
        <v>30</v>
      </c>
      <c r="D59" s="6" t="s">
        <v>36</v>
      </c>
      <c r="E59" s="19" t="s">
        <v>46</v>
      </c>
      <c r="F59" s="6" t="s">
        <v>47</v>
      </c>
      <c r="G59" s="12">
        <v>6700000</v>
      </c>
      <c r="H59" s="5">
        <v>800000</v>
      </c>
      <c r="I59" s="13">
        <f>'Parámetros cálculo indicadores'!$G59/'Parámetros cálculo indicadores'!$H59</f>
        <v>8.375</v>
      </c>
      <c r="J59" s="7">
        <v>0.55000000000000004</v>
      </c>
      <c r="K59" s="6">
        <v>400000</v>
      </c>
      <c r="L59" s="6">
        <v>1</v>
      </c>
      <c r="M59" s="13">
        <f>0.15*Tabla1[[#This Row],[Valor final estimado (2029). Valeur finale estimée (2029)]]</f>
        <v>1.381875</v>
      </c>
      <c r="N59"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9.2125000000000004</v>
      </c>
      <c r="O59" s="6" t="s">
        <v>100</v>
      </c>
      <c r="P59" s="6"/>
      <c r="Q59" s="6"/>
      <c r="R59" s="31"/>
    </row>
    <row r="60" spans="1:18" s="15" customFormat="1" ht="172.8">
      <c r="A60" s="11" t="s">
        <v>149</v>
      </c>
      <c r="B60" s="6" t="s">
        <v>15</v>
      </c>
      <c r="C60" s="6" t="s">
        <v>30</v>
      </c>
      <c r="D60" s="6" t="s">
        <v>36</v>
      </c>
      <c r="E60" s="6" t="s">
        <v>59</v>
      </c>
      <c r="F60" s="6" t="s">
        <v>60</v>
      </c>
      <c r="G60" s="12">
        <v>6700000</v>
      </c>
      <c r="H60" s="5">
        <v>800000</v>
      </c>
      <c r="I60" s="13">
        <v>8.375</v>
      </c>
      <c r="J60" s="7">
        <v>0.55000000000000004</v>
      </c>
      <c r="K60" s="6">
        <v>150000</v>
      </c>
      <c r="L60" s="6">
        <v>1</v>
      </c>
      <c r="M60" s="13">
        <f>0.15*Tabla1[[#This Row],[Valor final estimado (2029). Valeur finale estimée (2029)]]</f>
        <v>3.6850000000000005</v>
      </c>
      <c r="N6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24.56666666666667</v>
      </c>
      <c r="O60" s="6" t="s">
        <v>103</v>
      </c>
      <c r="P60" s="6"/>
      <c r="Q60" s="6"/>
      <c r="R60" s="31"/>
    </row>
    <row r="61" spans="1:18" s="15" customFormat="1" ht="172.8">
      <c r="A61" s="11" t="s">
        <v>149</v>
      </c>
      <c r="B61" s="6" t="s">
        <v>15</v>
      </c>
      <c r="C61" s="6" t="s">
        <v>30</v>
      </c>
      <c r="D61" s="6" t="s">
        <v>36</v>
      </c>
      <c r="E61" s="6" t="s">
        <v>55</v>
      </c>
      <c r="F61" s="6" t="s">
        <v>56</v>
      </c>
      <c r="G61" s="12">
        <v>6700000</v>
      </c>
      <c r="H61" s="5">
        <v>800000</v>
      </c>
      <c r="I61" s="13">
        <f>'Parámetros cálculo indicadores'!$G61/'Parámetros cálculo indicadores'!$H61</f>
        <v>8.375</v>
      </c>
      <c r="J61" s="7">
        <v>0.6</v>
      </c>
      <c r="K61" s="6">
        <v>450000</v>
      </c>
      <c r="L61" s="6">
        <v>1</v>
      </c>
      <c r="M61" s="13">
        <f>0.15*Tabla1[[#This Row],[Valor final estimado (2029). Valeur finale estimée (2029)]]</f>
        <v>1.34</v>
      </c>
      <c r="N6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8.9333333333333336</v>
      </c>
      <c r="O61" s="6" t="s">
        <v>99</v>
      </c>
      <c r="P61" s="6"/>
      <c r="Q61" s="6"/>
      <c r="R61" s="31"/>
    </row>
    <row r="62" spans="1:18" s="15" customFormat="1" ht="172.8">
      <c r="A62" s="11" t="s">
        <v>149</v>
      </c>
      <c r="B62" s="6" t="s">
        <v>15</v>
      </c>
      <c r="C62" s="6" t="s">
        <v>30</v>
      </c>
      <c r="D62" s="6" t="s">
        <v>43</v>
      </c>
      <c r="E62" s="6" t="s">
        <v>63</v>
      </c>
      <c r="F62" s="6" t="s">
        <v>64</v>
      </c>
      <c r="G62" s="12">
        <v>6700000</v>
      </c>
      <c r="H62" s="5">
        <v>800000</v>
      </c>
      <c r="I62" s="13">
        <v>8.375</v>
      </c>
      <c r="J62" s="7">
        <v>0.55000000000000004</v>
      </c>
      <c r="K62" s="6">
        <v>400000</v>
      </c>
      <c r="L62" s="6">
        <v>0.75</v>
      </c>
      <c r="M62" s="16" t="s">
        <v>5</v>
      </c>
      <c r="N6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6.9093750000000007</v>
      </c>
      <c r="O62" s="6"/>
      <c r="P62" s="6" t="s">
        <v>89</v>
      </c>
      <c r="Q62" s="6"/>
      <c r="R62" s="31"/>
    </row>
    <row r="63" spans="1:18" s="15" customFormat="1" ht="172.8">
      <c r="A63" s="11" t="s">
        <v>149</v>
      </c>
      <c r="B63" s="6" t="s">
        <v>15</v>
      </c>
      <c r="C63" s="6" t="s">
        <v>30</v>
      </c>
      <c r="D63" s="6" t="s">
        <v>43</v>
      </c>
      <c r="E63" s="6" t="s">
        <v>72</v>
      </c>
      <c r="F63" s="6" t="s">
        <v>60</v>
      </c>
      <c r="G63" s="12">
        <v>6700000</v>
      </c>
      <c r="H63" s="5">
        <v>800000</v>
      </c>
      <c r="I63" s="13">
        <v>8.375</v>
      </c>
      <c r="J63" s="7">
        <v>0.55000000000000004</v>
      </c>
      <c r="K63" s="6">
        <v>150000</v>
      </c>
      <c r="L63" s="6">
        <v>0.75</v>
      </c>
      <c r="M63" s="16" t="s">
        <v>5</v>
      </c>
      <c r="N6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18.425000000000004</v>
      </c>
      <c r="O63" s="22"/>
      <c r="P63" s="6" t="s">
        <v>95</v>
      </c>
      <c r="Q63" s="6"/>
      <c r="R63" s="31"/>
    </row>
    <row r="64" spans="1:18" s="15" customFormat="1" ht="172.8">
      <c r="A64" s="11" t="s">
        <v>149</v>
      </c>
      <c r="B64" s="6" t="s">
        <v>15</v>
      </c>
      <c r="C64" s="6" t="s">
        <v>30</v>
      </c>
      <c r="D64" s="6" t="s">
        <v>43</v>
      </c>
      <c r="E64" s="6" t="s">
        <v>70</v>
      </c>
      <c r="F64" s="6" t="s">
        <v>56</v>
      </c>
      <c r="G64" s="12">
        <v>6700000</v>
      </c>
      <c r="H64" s="5">
        <v>800000</v>
      </c>
      <c r="I64" s="13">
        <v>8.375</v>
      </c>
      <c r="J64" s="7">
        <v>0.6</v>
      </c>
      <c r="K64" s="6">
        <v>450000</v>
      </c>
      <c r="L64" s="6">
        <v>0.7</v>
      </c>
      <c r="M64" s="16" t="s">
        <v>5</v>
      </c>
      <c r="N6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6.253333333333333</v>
      </c>
      <c r="O64" s="22"/>
      <c r="P64" s="6" t="s">
        <v>88</v>
      </c>
      <c r="Q64" s="6"/>
      <c r="R64" s="31"/>
    </row>
    <row r="65" spans="1:18" s="15" customFormat="1" ht="158.4">
      <c r="A65" s="11" t="s">
        <v>149</v>
      </c>
      <c r="B65" s="6" t="s">
        <v>15</v>
      </c>
      <c r="C65" s="6" t="s">
        <v>31</v>
      </c>
      <c r="D65" s="6" t="s">
        <v>36</v>
      </c>
      <c r="E65" s="19" t="s">
        <v>46</v>
      </c>
      <c r="F65" s="6" t="s">
        <v>47</v>
      </c>
      <c r="G65" s="12">
        <v>9100000</v>
      </c>
      <c r="H65" s="5">
        <v>900000</v>
      </c>
      <c r="I65" s="13">
        <f>'Parámetros cálculo indicadores'!$G65/'Parámetros cálculo indicadores'!$H65</f>
        <v>10.111111111111111</v>
      </c>
      <c r="J65" s="7">
        <v>0.5</v>
      </c>
      <c r="K65" s="6">
        <v>390000</v>
      </c>
      <c r="L65" s="6">
        <v>1</v>
      </c>
      <c r="M65" s="13">
        <f>0.15*Tabla1[[#This Row],[Valor final estimado (2029). Valeur finale estimée (2029)]]</f>
        <v>1.7499999999999998</v>
      </c>
      <c r="N6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11.666666666666666</v>
      </c>
      <c r="O65" s="6" t="s">
        <v>100</v>
      </c>
      <c r="P65" s="6"/>
      <c r="Q65" s="6" t="s">
        <v>4</v>
      </c>
      <c r="R65" s="31"/>
    </row>
    <row r="66" spans="1:18" s="15" customFormat="1" ht="158.4">
      <c r="A66" s="11" t="s">
        <v>149</v>
      </c>
      <c r="B66" s="6" t="s">
        <v>15</v>
      </c>
      <c r="C66" s="6" t="s">
        <v>31</v>
      </c>
      <c r="D66" s="6" t="s">
        <v>36</v>
      </c>
      <c r="E66" s="6" t="s">
        <v>59</v>
      </c>
      <c r="F66" s="6" t="s">
        <v>60</v>
      </c>
      <c r="G66" s="12">
        <v>9100000</v>
      </c>
      <c r="H66" s="5">
        <v>900000</v>
      </c>
      <c r="I66" s="13">
        <f>'Parámetros cálculo indicadores'!$G66/'Parámetros cálculo indicadores'!$H66</f>
        <v>10.111111111111111</v>
      </c>
      <c r="J66" s="20">
        <v>0.5</v>
      </c>
      <c r="K66" s="6">
        <v>200000</v>
      </c>
      <c r="L66" s="6">
        <v>1</v>
      </c>
      <c r="M66" s="13">
        <f>0.15*Tabla1[[#This Row],[Valor final estimado (2029). Valeur finale estimée (2029)]]</f>
        <v>3.4125000000000001</v>
      </c>
      <c r="N6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22.75</v>
      </c>
      <c r="O66" s="6" t="s">
        <v>103</v>
      </c>
      <c r="P66" s="6"/>
      <c r="Q66" s="6"/>
      <c r="R66" s="31"/>
    </row>
    <row r="67" spans="1:18" s="15" customFormat="1" ht="158.4">
      <c r="A67" s="11" t="s">
        <v>149</v>
      </c>
      <c r="B67" s="6" t="s">
        <v>15</v>
      </c>
      <c r="C67" s="6" t="s">
        <v>31</v>
      </c>
      <c r="D67" s="6" t="s">
        <v>36</v>
      </c>
      <c r="E67" s="6" t="s">
        <v>55</v>
      </c>
      <c r="F67" s="6" t="s">
        <v>56</v>
      </c>
      <c r="G67" s="12">
        <v>9100000</v>
      </c>
      <c r="H67" s="5">
        <v>900000</v>
      </c>
      <c r="I67" s="13">
        <f>'Parámetros cálculo indicadores'!$G67/'Parámetros cálculo indicadores'!$H67</f>
        <v>10.111111111111111</v>
      </c>
      <c r="J67" s="20">
        <v>0.4</v>
      </c>
      <c r="K67" s="6">
        <v>350000</v>
      </c>
      <c r="L67" s="6">
        <v>1</v>
      </c>
      <c r="M67" s="13">
        <f>0.15*Tabla1[[#This Row],[Valor final estimado (2029). Valeur finale estimée (2029)]]</f>
        <v>1.56</v>
      </c>
      <c r="N6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10.4</v>
      </c>
      <c r="O67" s="6" t="s">
        <v>99</v>
      </c>
      <c r="P67" s="6"/>
      <c r="Q67" s="6"/>
      <c r="R67" s="31"/>
    </row>
    <row r="68" spans="1:18" s="15" customFormat="1" ht="158.4">
      <c r="A68" s="11" t="s">
        <v>149</v>
      </c>
      <c r="B68" s="6" t="s">
        <v>15</v>
      </c>
      <c r="C68" s="6" t="s">
        <v>31</v>
      </c>
      <c r="D68" s="6" t="s">
        <v>43</v>
      </c>
      <c r="E68" s="6" t="s">
        <v>63</v>
      </c>
      <c r="F68" s="6" t="s">
        <v>64</v>
      </c>
      <c r="G68" s="12">
        <v>9100000</v>
      </c>
      <c r="H68" s="5">
        <v>900000</v>
      </c>
      <c r="I68" s="13">
        <f>'Parámetros cálculo indicadores'!$G68/'Parámetros cálculo indicadores'!$H68</f>
        <v>10.111111111111111</v>
      </c>
      <c r="J68" s="7">
        <v>0.5</v>
      </c>
      <c r="K68" s="6">
        <v>390000</v>
      </c>
      <c r="L68" s="6">
        <v>0.75</v>
      </c>
      <c r="M68" s="16" t="s">
        <v>5</v>
      </c>
      <c r="N6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8.75</v>
      </c>
      <c r="O68" s="6"/>
      <c r="P68" s="6" t="s">
        <v>89</v>
      </c>
      <c r="Q68" s="6"/>
      <c r="R68" s="31"/>
    </row>
    <row r="69" spans="1:18" s="15" customFormat="1" ht="158.4">
      <c r="A69" s="11" t="s">
        <v>149</v>
      </c>
      <c r="B69" s="6" t="s">
        <v>15</v>
      </c>
      <c r="C69" s="6" t="s">
        <v>31</v>
      </c>
      <c r="D69" s="6" t="s">
        <v>43</v>
      </c>
      <c r="E69" s="6" t="s">
        <v>72</v>
      </c>
      <c r="F69" s="6" t="s">
        <v>60</v>
      </c>
      <c r="G69" s="12">
        <v>9100000</v>
      </c>
      <c r="H69" s="5">
        <v>900000</v>
      </c>
      <c r="I69" s="13">
        <v>10.111111111111111</v>
      </c>
      <c r="J69" s="20">
        <v>0.5</v>
      </c>
      <c r="K69" s="6">
        <v>200000</v>
      </c>
      <c r="L69" s="6">
        <v>0.75</v>
      </c>
      <c r="M69" s="16" t="s">
        <v>5</v>
      </c>
      <c r="N69"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17.0625</v>
      </c>
      <c r="O69" s="22"/>
      <c r="P69" s="6" t="s">
        <v>95</v>
      </c>
      <c r="Q69" s="6"/>
      <c r="R69" s="31"/>
    </row>
    <row r="70" spans="1:18" s="15" customFormat="1" ht="158.4">
      <c r="A70" s="11" t="s">
        <v>149</v>
      </c>
      <c r="B70" s="6" t="s">
        <v>15</v>
      </c>
      <c r="C70" s="6" t="s">
        <v>31</v>
      </c>
      <c r="D70" s="6" t="s">
        <v>43</v>
      </c>
      <c r="E70" s="6" t="s">
        <v>70</v>
      </c>
      <c r="F70" s="6" t="s">
        <v>56</v>
      </c>
      <c r="G70" s="12">
        <v>9100000</v>
      </c>
      <c r="H70" s="5">
        <v>900000</v>
      </c>
      <c r="I70" s="13">
        <v>10.111111111111111</v>
      </c>
      <c r="J70" s="20">
        <v>0.4</v>
      </c>
      <c r="K70" s="6">
        <v>350000</v>
      </c>
      <c r="L70" s="6">
        <v>0.7</v>
      </c>
      <c r="M70" s="16" t="s">
        <v>5</v>
      </c>
      <c r="N7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7.2799999999999994</v>
      </c>
      <c r="O70" s="22"/>
      <c r="P70" s="6" t="s">
        <v>88</v>
      </c>
      <c r="Q70" s="6"/>
      <c r="R70" s="31"/>
    </row>
    <row r="71" spans="1:18" s="15" customFormat="1" ht="144">
      <c r="A71" s="11" t="s">
        <v>2</v>
      </c>
      <c r="B71" s="6" t="s">
        <v>18</v>
      </c>
      <c r="C71" s="6" t="s">
        <v>32</v>
      </c>
      <c r="D71" s="6" t="s">
        <v>36</v>
      </c>
      <c r="E71" s="6" t="s">
        <v>44</v>
      </c>
      <c r="F71" s="6" t="s">
        <v>45</v>
      </c>
      <c r="G71" s="12">
        <v>35004272.258699998</v>
      </c>
      <c r="H71" s="5"/>
      <c r="I71" s="13"/>
      <c r="J71" s="20"/>
      <c r="K71" s="6"/>
      <c r="L71" s="6">
        <v>1</v>
      </c>
      <c r="M71" s="13">
        <f>0.15*Tabla1[[#This Row],[Valor final estimado (2029). Valeur finale estimée (2029)]]</f>
        <v>11.427865355046176</v>
      </c>
      <c r="N71" s="14">
        <f>N72+N73</f>
        <v>76.185769033641179</v>
      </c>
      <c r="O71" s="6"/>
      <c r="P71" s="6" t="s">
        <v>85</v>
      </c>
      <c r="Q71" s="6" t="s">
        <v>13</v>
      </c>
      <c r="R71" s="31"/>
    </row>
    <row r="72" spans="1:18" s="15" customFormat="1" ht="115.2">
      <c r="A72" s="11" t="s">
        <v>2</v>
      </c>
      <c r="B72" s="6" t="s">
        <v>14</v>
      </c>
      <c r="C72" s="6" t="s">
        <v>32</v>
      </c>
      <c r="D72" s="6" t="s">
        <v>36</v>
      </c>
      <c r="E72" s="6" t="s">
        <v>139</v>
      </c>
      <c r="F72" s="6" t="s">
        <v>45</v>
      </c>
      <c r="G72" s="12">
        <v>35004272.258699998</v>
      </c>
      <c r="H72" s="5">
        <v>900000</v>
      </c>
      <c r="I72" s="13">
        <f>'Parámetros cálculo indicadores'!$G72/'Parámetros cálculo indicadores'!$H72</f>
        <v>38.893635842999998</v>
      </c>
      <c r="J72" s="7">
        <v>0.2</v>
      </c>
      <c r="K72" s="14">
        <v>200000</v>
      </c>
      <c r="L72" s="6">
        <v>1</v>
      </c>
      <c r="M72" s="13">
        <f>0.15*Tabla1[[#This Row],[Valor final estimado (2029). Valeur finale estimée (2029)]]</f>
        <v>5.2506408388049994</v>
      </c>
      <c r="N7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35.004272258699999</v>
      </c>
      <c r="O72" s="6"/>
      <c r="P72" s="6" t="s">
        <v>84</v>
      </c>
      <c r="Q72" s="6"/>
      <c r="R72" s="31"/>
    </row>
    <row r="73" spans="1:18" s="15" customFormat="1" ht="115.2">
      <c r="A73" s="11" t="s">
        <v>2</v>
      </c>
      <c r="B73" s="6" t="s">
        <v>14</v>
      </c>
      <c r="C73" s="6" t="s">
        <v>32</v>
      </c>
      <c r="D73" s="6" t="s">
        <v>36</v>
      </c>
      <c r="E73" s="6" t="s">
        <v>140</v>
      </c>
      <c r="F73" s="6" t="s">
        <v>45</v>
      </c>
      <c r="G73" s="12">
        <v>35004272.258699998</v>
      </c>
      <c r="H73" s="5">
        <v>900000</v>
      </c>
      <c r="I73" s="13">
        <f>'Parámetros cálculo indicadores'!$G73/'Parámetros cálculo indicadores'!$H73</f>
        <v>38.893635842999998</v>
      </c>
      <c r="J73" s="7">
        <v>0.2</v>
      </c>
      <c r="K73" s="14">
        <v>170000</v>
      </c>
      <c r="L73" s="6">
        <v>1</v>
      </c>
      <c r="M73" s="13">
        <f>0.15*Tabla1[[#This Row],[Valor final estimado (2029). Valeur finale estimée (2029)]]</f>
        <v>6.1772245162411767</v>
      </c>
      <c r="N7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41.181496774941181</v>
      </c>
      <c r="O73" s="6"/>
      <c r="P73" s="6" t="s">
        <v>84</v>
      </c>
      <c r="Q73" s="6"/>
      <c r="R73" s="31"/>
    </row>
    <row r="74" spans="1:18" s="15" customFormat="1" ht="144">
      <c r="A74" s="11" t="s">
        <v>2</v>
      </c>
      <c r="B74" s="6" t="s">
        <v>18</v>
      </c>
      <c r="C74" s="6" t="s">
        <v>32</v>
      </c>
      <c r="D74" s="6" t="s">
        <v>36</v>
      </c>
      <c r="E74" s="6" t="s">
        <v>55</v>
      </c>
      <c r="F74" s="6" t="s">
        <v>56</v>
      </c>
      <c r="G74" s="12">
        <v>35004272.258699998</v>
      </c>
      <c r="H74" s="5">
        <v>1300000</v>
      </c>
      <c r="I74" s="13">
        <v>25.384615384615383</v>
      </c>
      <c r="J74" s="20">
        <v>0.3</v>
      </c>
      <c r="K74" s="6">
        <v>450000</v>
      </c>
      <c r="L74" s="6">
        <v>1</v>
      </c>
      <c r="M74" s="13">
        <f>0.15*Tabla1[[#This Row],[Valor final estimado (2029). Valeur finale estimée (2029)]]</f>
        <v>3.3</v>
      </c>
      <c r="N7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v>
      </c>
      <c r="O74" s="6" t="s">
        <v>99</v>
      </c>
      <c r="P74" s="6"/>
      <c r="Q74" s="6" t="s">
        <v>13</v>
      </c>
      <c r="R74" s="31"/>
    </row>
    <row r="75" spans="1:18" s="15" customFormat="1" ht="86.4">
      <c r="A75" s="11" t="s">
        <v>2</v>
      </c>
      <c r="B75" s="6" t="s">
        <v>138</v>
      </c>
      <c r="C75" s="6" t="s">
        <v>32</v>
      </c>
      <c r="D75" s="6" t="s">
        <v>36</v>
      </c>
      <c r="E75" s="6" t="s">
        <v>143</v>
      </c>
      <c r="F75" s="6" t="s">
        <v>144</v>
      </c>
      <c r="G75" s="12">
        <v>35004272.258699998</v>
      </c>
      <c r="H75" s="5">
        <v>1500000</v>
      </c>
      <c r="I75" s="13">
        <f>'Parámetros cálculo indicadores'!$G75/'Parámetros cálculo indicadores'!$H75</f>
        <v>23.336181505799999</v>
      </c>
      <c r="J75" s="7">
        <v>0.15</v>
      </c>
      <c r="K75" s="14">
        <v>250000</v>
      </c>
      <c r="L75" s="6">
        <v>1</v>
      </c>
      <c r="M75" s="13">
        <f>0.15*Tabla1[[#This Row],[Valor final estimado (2029). Valeur finale estimée (2029)]]</f>
        <v>3.1503845032829996</v>
      </c>
      <c r="N7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21.002563355219998</v>
      </c>
      <c r="O75" s="6"/>
      <c r="P75" s="6"/>
      <c r="Q75" s="6"/>
      <c r="R75" s="31"/>
    </row>
    <row r="76" spans="1:18" s="15" customFormat="1" ht="144">
      <c r="A76" s="11" t="s">
        <v>2</v>
      </c>
      <c r="B76" s="6" t="s">
        <v>18</v>
      </c>
      <c r="C76" s="6" t="s">
        <v>32</v>
      </c>
      <c r="D76" s="6" t="s">
        <v>43</v>
      </c>
      <c r="E76" s="6" t="s">
        <v>61</v>
      </c>
      <c r="F76" s="6" t="s">
        <v>62</v>
      </c>
      <c r="G76" s="12">
        <v>35004272.258699998</v>
      </c>
      <c r="H76" s="5">
        <v>1300000</v>
      </c>
      <c r="I76" s="13">
        <v>25.384615384615383</v>
      </c>
      <c r="J76" s="20">
        <v>0.25</v>
      </c>
      <c r="K76" s="6">
        <v>100000</v>
      </c>
      <c r="L76" s="6">
        <v>0.5</v>
      </c>
      <c r="M76" s="16" t="s">
        <v>5</v>
      </c>
      <c r="N76" s="14">
        <v>38</v>
      </c>
      <c r="O76" s="6"/>
      <c r="P76" s="6" t="s">
        <v>94</v>
      </c>
      <c r="Q76" s="6" t="s">
        <v>13</v>
      </c>
      <c r="R76" s="31"/>
    </row>
    <row r="77" spans="1:18" s="15" customFormat="1" ht="144">
      <c r="A77" s="11" t="s">
        <v>2</v>
      </c>
      <c r="B77" s="6" t="s">
        <v>18</v>
      </c>
      <c r="C77" s="6" t="s">
        <v>32</v>
      </c>
      <c r="D77" s="6" t="s">
        <v>43</v>
      </c>
      <c r="E77" s="6" t="s">
        <v>70</v>
      </c>
      <c r="F77" s="6" t="s">
        <v>56</v>
      </c>
      <c r="G77" s="12">
        <v>35004272.258699998</v>
      </c>
      <c r="H77" s="5">
        <v>1300000</v>
      </c>
      <c r="I77" s="13">
        <v>25.384615384615383</v>
      </c>
      <c r="J77" s="20">
        <v>0.3</v>
      </c>
      <c r="K77" s="6">
        <v>450000</v>
      </c>
      <c r="L77" s="6">
        <v>0.7</v>
      </c>
      <c r="M77" s="16" t="s">
        <v>5</v>
      </c>
      <c r="N7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15.399999999999999</v>
      </c>
      <c r="O77" s="22"/>
      <c r="P77" s="6" t="s">
        <v>88</v>
      </c>
      <c r="Q77" s="6" t="s">
        <v>13</v>
      </c>
      <c r="R77" s="31"/>
    </row>
    <row r="78" spans="1:18" s="15" customFormat="1" ht="86.4">
      <c r="A78" s="11" t="s">
        <v>2</v>
      </c>
      <c r="B78" s="6" t="s">
        <v>138</v>
      </c>
      <c r="C78" s="6" t="s">
        <v>32</v>
      </c>
      <c r="D78" s="6" t="s">
        <v>43</v>
      </c>
      <c r="E78" s="6" t="s">
        <v>145</v>
      </c>
      <c r="F78" s="6" t="s">
        <v>144</v>
      </c>
      <c r="G78" s="12">
        <v>35004272.258699998</v>
      </c>
      <c r="H78" s="5">
        <v>1500000</v>
      </c>
      <c r="I78" s="13">
        <f>'Parámetros cálculo indicadores'!$G78/'Parámetros cálculo indicadores'!$H78</f>
        <v>23.336181505799999</v>
      </c>
      <c r="J78" s="7">
        <v>0.15</v>
      </c>
      <c r="K78" s="14">
        <v>250000</v>
      </c>
      <c r="L78" s="6">
        <v>0.7</v>
      </c>
      <c r="M78" s="16" t="s">
        <v>5</v>
      </c>
      <c r="N7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14.701794348653998</v>
      </c>
      <c r="O78" s="6"/>
      <c r="P78" s="6"/>
      <c r="Q78" s="6"/>
      <c r="R78" s="31"/>
    </row>
    <row r="79" spans="1:18" s="15" customFormat="1" ht="115.2">
      <c r="A79" s="11" t="s">
        <v>3</v>
      </c>
      <c r="B79" s="6" t="s">
        <v>19</v>
      </c>
      <c r="C79" s="6" t="s">
        <v>33</v>
      </c>
      <c r="D79" s="6" t="s">
        <v>36</v>
      </c>
      <c r="E79" s="6" t="s">
        <v>53</v>
      </c>
      <c r="F79" s="6" t="s">
        <v>54</v>
      </c>
      <c r="G79" s="12">
        <v>2612642.13</v>
      </c>
      <c r="H79" s="5">
        <v>522528.42599999998</v>
      </c>
      <c r="I79" s="17"/>
      <c r="J79" s="6"/>
      <c r="K79" s="6"/>
      <c r="L79" s="6"/>
      <c r="M79" s="13">
        <v>5</v>
      </c>
      <c r="N79" s="14">
        <v>5</v>
      </c>
      <c r="O79" s="6"/>
      <c r="P79" s="6" t="s">
        <v>86</v>
      </c>
      <c r="Q79" s="6"/>
      <c r="R79" s="31"/>
    </row>
    <row r="80" spans="1:18" s="30" customFormat="1" ht="115.2">
      <c r="A80" s="23" t="s">
        <v>3</v>
      </c>
      <c r="B80" s="24" t="s">
        <v>19</v>
      </c>
      <c r="C80" s="24" t="s">
        <v>33</v>
      </c>
      <c r="D80" s="24" t="s">
        <v>36</v>
      </c>
      <c r="E80" s="24" t="s">
        <v>126</v>
      </c>
      <c r="F80" s="24" t="s">
        <v>54</v>
      </c>
      <c r="G80" s="25">
        <v>39489130.901900001</v>
      </c>
      <c r="H80" s="26">
        <v>564130.44145571429</v>
      </c>
      <c r="I80" s="27">
        <v>10</v>
      </c>
      <c r="J80" s="28">
        <v>7.0000000000000007E-2</v>
      </c>
      <c r="K80" s="29">
        <v>40000</v>
      </c>
      <c r="L80" s="24">
        <v>1</v>
      </c>
      <c r="M80" s="27">
        <f>0.15*Tabla1[[#This Row],[Valor final estimado (2029). Valeur finale estimée (2029)]]</f>
        <v>1.4808424088212502</v>
      </c>
      <c r="N80" s="29">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9.8722827254750012</v>
      </c>
      <c r="O80" s="24"/>
      <c r="P80" s="24"/>
      <c r="Q80" s="24"/>
      <c r="R80" s="31"/>
    </row>
    <row r="81" spans="1:18" s="15" customFormat="1" ht="115.2">
      <c r="A81" s="11" t="s">
        <v>3</v>
      </c>
      <c r="B81" s="6" t="s">
        <v>19</v>
      </c>
      <c r="C81" s="6" t="s">
        <v>33</v>
      </c>
      <c r="D81" s="6" t="s">
        <v>36</v>
      </c>
      <c r="E81" s="6" t="s">
        <v>121</v>
      </c>
      <c r="F81" s="6" t="s">
        <v>142</v>
      </c>
      <c r="G81" s="12">
        <v>39489130.901900001</v>
      </c>
      <c r="H81" s="5">
        <v>564130.44145571429</v>
      </c>
      <c r="I81" s="13">
        <v>5</v>
      </c>
      <c r="J81" s="20">
        <v>7.0000000000000007E-2</v>
      </c>
      <c r="K81" s="6">
        <v>40000</v>
      </c>
      <c r="L81" s="6">
        <v>1</v>
      </c>
      <c r="M81" s="13">
        <f>0.15*Tabla1[[#This Row],[Valor final estimado (2029). Valeur finale estimée (2029)]]</f>
        <v>0.74042120441062509</v>
      </c>
      <c r="N8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4.9361413627375006</v>
      </c>
      <c r="O81" s="6"/>
      <c r="P81" s="6"/>
      <c r="Q81" s="6"/>
      <c r="R81" s="31"/>
    </row>
    <row r="82" spans="1:18" s="15" customFormat="1" ht="115.2">
      <c r="A82" s="11" t="s">
        <v>3</v>
      </c>
      <c r="B82" s="6" t="s">
        <v>19</v>
      </c>
      <c r="C82" s="6" t="s">
        <v>33</v>
      </c>
      <c r="D82" s="6" t="s">
        <v>36</v>
      </c>
      <c r="E82" s="6" t="s">
        <v>127</v>
      </c>
      <c r="F82" s="6" t="s">
        <v>146</v>
      </c>
      <c r="G82" s="12">
        <v>39489130.901900001</v>
      </c>
      <c r="H82" s="5">
        <v>564130.44145571429</v>
      </c>
      <c r="I82" s="13">
        <v>10</v>
      </c>
      <c r="J82" s="20">
        <v>0.1</v>
      </c>
      <c r="K82" s="6">
        <v>55000</v>
      </c>
      <c r="L82" s="6">
        <v>1</v>
      </c>
      <c r="M82" s="13">
        <f>0.15*Tabla1[[#This Row],[Valor final estimado (2029). Valeur finale estimée (2029)]]</f>
        <v>1.5385375676064934</v>
      </c>
      <c r="N8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10.256917117376624</v>
      </c>
      <c r="O82" s="6"/>
      <c r="P82" s="6"/>
      <c r="Q82" s="6"/>
      <c r="R82" s="31"/>
    </row>
    <row r="83" spans="1:18" s="15" customFormat="1" ht="115.2">
      <c r="A83" s="11" t="s">
        <v>3</v>
      </c>
      <c r="B83" s="6" t="s">
        <v>19</v>
      </c>
      <c r="C83" s="6" t="s">
        <v>33</v>
      </c>
      <c r="D83" s="6" t="s">
        <v>43</v>
      </c>
      <c r="E83" s="6" t="s">
        <v>70</v>
      </c>
      <c r="F83" s="6" t="s">
        <v>56</v>
      </c>
      <c r="G83" s="12">
        <v>39489130.901900001</v>
      </c>
      <c r="H83" s="5">
        <v>564130.44145571429</v>
      </c>
      <c r="I83" s="13">
        <v>15</v>
      </c>
      <c r="J83" s="6"/>
      <c r="K83" s="6"/>
      <c r="L83" s="6"/>
      <c r="M83" s="13" t="s">
        <v>5</v>
      </c>
      <c r="N83" s="14">
        <f>N79+N80</f>
        <v>14.872282725475001</v>
      </c>
      <c r="O83" s="6"/>
      <c r="P83" s="6" t="s">
        <v>87</v>
      </c>
      <c r="Q83" s="6"/>
      <c r="R83" s="31"/>
    </row>
    <row r="84" spans="1:18" s="15" customFormat="1" ht="115.2">
      <c r="A84" s="11" t="s">
        <v>3</v>
      </c>
      <c r="B84" s="6" t="s">
        <v>19</v>
      </c>
      <c r="C84" s="6" t="s">
        <v>33</v>
      </c>
      <c r="D84" s="6" t="s">
        <v>43</v>
      </c>
      <c r="E84" s="6" t="s">
        <v>130</v>
      </c>
      <c r="F84" s="6" t="s">
        <v>142</v>
      </c>
      <c r="G84" s="12">
        <v>39489130.901900001</v>
      </c>
      <c r="H84" s="5">
        <v>564130.44145571429</v>
      </c>
      <c r="I84" s="13">
        <v>5</v>
      </c>
      <c r="J84" s="20">
        <v>0.1</v>
      </c>
      <c r="K84" s="6">
        <v>60000</v>
      </c>
      <c r="L84" s="6">
        <v>1</v>
      </c>
      <c r="M84" s="13" t="s">
        <v>5</v>
      </c>
      <c r="N84"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4.7010870121309525</v>
      </c>
      <c r="O84" s="6"/>
      <c r="P84" s="6"/>
      <c r="Q84" s="6"/>
      <c r="R84" s="31"/>
    </row>
    <row r="85" spans="1:18" s="15" customFormat="1" ht="115.2">
      <c r="A85" s="11" t="s">
        <v>3</v>
      </c>
      <c r="B85" s="6" t="s">
        <v>19</v>
      </c>
      <c r="C85" s="6" t="s">
        <v>33</v>
      </c>
      <c r="D85" s="6" t="s">
        <v>43</v>
      </c>
      <c r="E85" s="6" t="s">
        <v>135</v>
      </c>
      <c r="F85" s="6" t="s">
        <v>147</v>
      </c>
      <c r="G85" s="12">
        <v>39489130.901900001</v>
      </c>
      <c r="H85" s="5">
        <v>564130.44145571429</v>
      </c>
      <c r="I85" s="13">
        <v>10</v>
      </c>
      <c r="J85" s="20">
        <v>0.1</v>
      </c>
      <c r="K85" s="6">
        <v>55000</v>
      </c>
      <c r="L85" s="6">
        <v>700000</v>
      </c>
      <c r="M85" s="13" t="s">
        <v>5</v>
      </c>
      <c r="N85"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7179841.9821636369</v>
      </c>
      <c r="O85" s="6"/>
      <c r="P85" s="6"/>
      <c r="Q85" s="6"/>
      <c r="R85" s="31" t="s">
        <v>154</v>
      </c>
    </row>
    <row r="86" spans="1:18" s="15" customFormat="1" ht="100.8">
      <c r="A86" s="11" t="s">
        <v>150</v>
      </c>
      <c r="B86" s="6" t="s">
        <v>17</v>
      </c>
      <c r="C86" s="6" t="s">
        <v>34</v>
      </c>
      <c r="D86" s="6" t="s">
        <v>36</v>
      </c>
      <c r="E86" s="6" t="s">
        <v>59</v>
      </c>
      <c r="F86" s="6" t="s">
        <v>60</v>
      </c>
      <c r="G86" s="12">
        <v>8852315.6704999991</v>
      </c>
      <c r="H86" s="14">
        <v>2000000</v>
      </c>
      <c r="I86" s="13">
        <f>'Parámetros cálculo indicadores'!$G86/'Parámetros cálculo indicadores'!$H86</f>
        <v>4.4261578352499997</v>
      </c>
      <c r="J86" s="20">
        <v>0.3</v>
      </c>
      <c r="K86" s="6">
        <v>200000</v>
      </c>
      <c r="L86" s="6">
        <v>1</v>
      </c>
      <c r="M86" s="13">
        <f>0.15*Tabla1[[#This Row],[Valor final estimado (2029). Valeur finale estimée (2029)]]</f>
        <v>1.9917710258624997</v>
      </c>
      <c r="N86"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13.278473505749998</v>
      </c>
      <c r="O86" s="6" t="s">
        <v>103</v>
      </c>
      <c r="P86" s="6"/>
      <c r="Q86" s="6"/>
      <c r="R86" s="31"/>
    </row>
    <row r="87" spans="1:18" s="15" customFormat="1" ht="100.8">
      <c r="A87" s="11" t="s">
        <v>150</v>
      </c>
      <c r="B87" s="6" t="s">
        <v>17</v>
      </c>
      <c r="C87" s="6" t="s">
        <v>34</v>
      </c>
      <c r="D87" s="6" t="s">
        <v>36</v>
      </c>
      <c r="E87" s="6" t="s">
        <v>57</v>
      </c>
      <c r="F87" s="6" t="s">
        <v>58</v>
      </c>
      <c r="G87" s="12">
        <v>8852315.6704999991</v>
      </c>
      <c r="H87" s="5">
        <v>2000000</v>
      </c>
      <c r="I87" s="13">
        <v>4.5</v>
      </c>
      <c r="J87" s="20">
        <v>0.3</v>
      </c>
      <c r="K87" s="6">
        <v>410000</v>
      </c>
      <c r="L87" s="6">
        <v>1</v>
      </c>
      <c r="M87" s="13">
        <f>0.15*Tabla1[[#This Row],[Valor final estimado (2029). Valeur finale estimée (2029)]]</f>
        <v>0.98780487804878037</v>
      </c>
      <c r="N87"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6.5853658536585362</v>
      </c>
      <c r="O87" s="6" t="s">
        <v>104</v>
      </c>
      <c r="P87" s="6"/>
      <c r="Q87" s="6"/>
      <c r="R87" s="31"/>
    </row>
    <row r="88" spans="1:18" s="15" customFormat="1" ht="100.8">
      <c r="A88" s="11" t="s">
        <v>150</v>
      </c>
      <c r="B88" s="6" t="s">
        <v>17</v>
      </c>
      <c r="C88" s="6" t="s">
        <v>34</v>
      </c>
      <c r="D88" s="6" t="s">
        <v>43</v>
      </c>
      <c r="E88" s="6" t="s">
        <v>72</v>
      </c>
      <c r="F88" s="6" t="s">
        <v>60</v>
      </c>
      <c r="G88" s="12">
        <v>8852315.6704999991</v>
      </c>
      <c r="H88" s="14">
        <v>2000000</v>
      </c>
      <c r="I88" s="13">
        <f>'Parámetros cálculo indicadores'!$G88/'Parámetros cálculo indicadores'!$H88</f>
        <v>4.4261578352499997</v>
      </c>
      <c r="J88" s="20">
        <v>0.3</v>
      </c>
      <c r="K88" s="6">
        <v>200000</v>
      </c>
      <c r="L88" s="6">
        <v>0.75</v>
      </c>
      <c r="M88" s="16" t="s">
        <v>5</v>
      </c>
      <c r="N88"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9.9588551293124983</v>
      </c>
      <c r="O88" s="6"/>
      <c r="P88" s="6" t="s">
        <v>95</v>
      </c>
      <c r="Q88" s="6"/>
      <c r="R88" s="31"/>
    </row>
    <row r="89" spans="1:18" s="15" customFormat="1" ht="115.2">
      <c r="A89" s="11" t="s">
        <v>150</v>
      </c>
      <c r="B89" s="6" t="s">
        <v>17</v>
      </c>
      <c r="C89" s="6" t="s">
        <v>34</v>
      </c>
      <c r="D89" s="6" t="s">
        <v>43</v>
      </c>
      <c r="E89" s="6" t="s">
        <v>71</v>
      </c>
      <c r="F89" s="6" t="s">
        <v>68</v>
      </c>
      <c r="G89" s="12">
        <v>8852315.6704999991</v>
      </c>
      <c r="H89" s="5">
        <v>2000000</v>
      </c>
      <c r="I89" s="13">
        <v>4.5</v>
      </c>
      <c r="J89" s="20">
        <v>0.3</v>
      </c>
      <c r="K89" s="6">
        <v>410000</v>
      </c>
      <c r="L89" s="21">
        <v>1000000</v>
      </c>
      <c r="M89" s="16" t="s">
        <v>5</v>
      </c>
      <c r="N89"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6585365.8536585364</v>
      </c>
      <c r="O89" s="6"/>
      <c r="P89" s="17" t="s">
        <v>91</v>
      </c>
      <c r="Q89" s="6"/>
      <c r="R89" s="31"/>
    </row>
    <row r="90" spans="1:18" s="15" customFormat="1" ht="187.2">
      <c r="A90" s="11" t="s">
        <v>150</v>
      </c>
      <c r="B90" s="6" t="s">
        <v>17</v>
      </c>
      <c r="C90" s="6" t="s">
        <v>35</v>
      </c>
      <c r="D90" s="6" t="s">
        <v>36</v>
      </c>
      <c r="E90" s="6" t="s">
        <v>59</v>
      </c>
      <c r="F90" s="6" t="s">
        <v>60</v>
      </c>
      <c r="G90" s="12">
        <v>2777005.1957999999</v>
      </c>
      <c r="H90" s="5">
        <v>600000</v>
      </c>
      <c r="I90" s="13">
        <f>'Parámetros cálculo indicadores'!$G90/'Parámetros cálculo indicadores'!$H90</f>
        <v>4.6283419929999994</v>
      </c>
      <c r="J90" s="20">
        <v>0.6</v>
      </c>
      <c r="K90" s="6">
        <v>150000</v>
      </c>
      <c r="L90" s="6">
        <v>1</v>
      </c>
      <c r="M90" s="13">
        <f>0.15*Tabla1[[#This Row],[Valor final estimado (2029). Valeur finale estimée (2029)]]</f>
        <v>1.6662031174799996</v>
      </c>
      <c r="N90"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11.108020783199997</v>
      </c>
      <c r="O90" s="6" t="s">
        <v>103</v>
      </c>
      <c r="P90" s="6"/>
      <c r="Q90" s="6"/>
      <c r="R90" s="31"/>
    </row>
    <row r="91" spans="1:18" s="15" customFormat="1" ht="187.2">
      <c r="A91" s="11" t="s">
        <v>150</v>
      </c>
      <c r="B91" s="6" t="s">
        <v>17</v>
      </c>
      <c r="C91" s="6" t="s">
        <v>35</v>
      </c>
      <c r="D91" s="6" t="s">
        <v>36</v>
      </c>
      <c r="E91" s="6" t="s">
        <v>57</v>
      </c>
      <c r="F91" s="6" t="s">
        <v>58</v>
      </c>
      <c r="G91" s="12">
        <v>2777005.1957999999</v>
      </c>
      <c r="H91" s="5">
        <v>600000</v>
      </c>
      <c r="I91" s="13">
        <f>'Parámetros cálculo indicadores'!$G91/'Parámetros cálculo indicadores'!$H91</f>
        <v>4.6283419929999994</v>
      </c>
      <c r="J91" s="20">
        <v>0.25</v>
      </c>
      <c r="K91" s="6">
        <v>150000</v>
      </c>
      <c r="L91" s="6">
        <v>1</v>
      </c>
      <c r="M91" s="13">
        <f>0.15*Tabla1[[#This Row],[Valor final estimado (2029). Valeur finale estimée (2029)]]</f>
        <v>0.69425129894999993</v>
      </c>
      <c r="N91"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4.6283419929999994</v>
      </c>
      <c r="O91" s="6" t="s">
        <v>104</v>
      </c>
      <c r="P91" s="6"/>
      <c r="Q91" s="6"/>
      <c r="R91" s="31"/>
    </row>
    <row r="92" spans="1:18" s="15" customFormat="1" ht="187.2">
      <c r="A92" s="11" t="s">
        <v>150</v>
      </c>
      <c r="B92" s="6" t="s">
        <v>17</v>
      </c>
      <c r="C92" s="6" t="s">
        <v>35</v>
      </c>
      <c r="D92" s="6" t="s">
        <v>43</v>
      </c>
      <c r="E92" s="6" t="s">
        <v>72</v>
      </c>
      <c r="F92" s="6" t="s">
        <v>60</v>
      </c>
      <c r="G92" s="12">
        <v>2777005.1957999999</v>
      </c>
      <c r="H92" s="5">
        <v>600000</v>
      </c>
      <c r="I92" s="13">
        <v>4.8833333333333337</v>
      </c>
      <c r="J92" s="20">
        <v>0.6</v>
      </c>
      <c r="K92" s="6">
        <v>150000</v>
      </c>
      <c r="L92" s="6">
        <v>0.75</v>
      </c>
      <c r="M92" s="16" t="s">
        <v>5</v>
      </c>
      <c r="N92"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8.7900000000000027</v>
      </c>
      <c r="O92" s="6"/>
      <c r="P92" s="6" t="s">
        <v>95</v>
      </c>
      <c r="Q92" s="6"/>
      <c r="R92" s="31"/>
    </row>
    <row r="93" spans="1:18" s="15" customFormat="1" ht="187.2">
      <c r="A93" s="11" t="s">
        <v>150</v>
      </c>
      <c r="B93" s="6" t="s">
        <v>17</v>
      </c>
      <c r="C93" s="6" t="s">
        <v>35</v>
      </c>
      <c r="D93" s="6" t="s">
        <v>43</v>
      </c>
      <c r="E93" s="6" t="s">
        <v>71</v>
      </c>
      <c r="F93" s="6" t="s">
        <v>68</v>
      </c>
      <c r="G93" s="12">
        <v>2777005.1957999999</v>
      </c>
      <c r="H93" s="5">
        <v>600000</v>
      </c>
      <c r="I93" s="13">
        <v>4.8833333333333337</v>
      </c>
      <c r="J93" s="20">
        <v>0.25</v>
      </c>
      <c r="K93" s="6">
        <v>150000</v>
      </c>
      <c r="L93" s="6">
        <v>1000000</v>
      </c>
      <c r="M93" s="16" t="s">
        <v>5</v>
      </c>
      <c r="N93" s="14">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4883333.333333334</v>
      </c>
      <c r="O93" s="6"/>
      <c r="P93" s="17" t="s">
        <v>92</v>
      </c>
      <c r="Q93" s="6"/>
      <c r="R93" s="31"/>
    </row>
  </sheetData>
  <phoneticPr fontId="2"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4d2008305857693652c7b649d1a0bf96">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7622280cc8a67b58a8e4a2bf983e3e39"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26E6F7-9B77-4111-BF15-24F7E436CBE5}">
  <ds:schemaRefs>
    <ds:schemaRef ds:uri="http://schemas.microsoft.com/office/2006/metadata/properties"/>
    <ds:schemaRef ds:uri="http://schemas.microsoft.com/office/infopath/2007/PartnerControls"/>
    <ds:schemaRef ds:uri="3d7d71be-d804-4cce-b5cf-91877bab4967"/>
  </ds:schemaRefs>
</ds:datastoreItem>
</file>

<file path=customXml/itemProps2.xml><?xml version="1.0" encoding="utf-8"?>
<ds:datastoreItem xmlns:ds="http://schemas.openxmlformats.org/officeDocument/2006/customXml" ds:itemID="{9E4E0CBD-199F-4908-AE29-6CFCDD8F8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9D9CD7-9959-41AF-923F-6F194EF95E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vt:lpstr>
      <vt:lpstr>Parámetros cálculo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Díaz Mori</dc:creator>
  <cp:lastModifiedBy>Diego Díaz Mori</cp:lastModifiedBy>
  <dcterms:created xsi:type="dcterms:W3CDTF">2021-07-29T09:51:53Z</dcterms:created>
  <dcterms:modified xsi:type="dcterms:W3CDTF">2022-08-22T06:43:07Z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y fmtid="{D5CDD505-2E9C-101B-9397-08002B2CF9AE}" pid="3" name="MediaServiceImageTags">
    <vt:lpwstr/>
  </property>
</Properties>
</file>